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ate1904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autoswiss-my.sharepoint.com/personal/info_auto_swiss/Documents/Daten/Kommunikation/Webseite/Statistiken/PW nach Marken/2021/"/>
    </mc:Choice>
  </mc:AlternateContent>
  <xr:revisionPtr revIDLastSave="8" documentId="8_{A33F5096-F0F2-4589-A6F4-9C9136539CFF}" xr6:coauthVersionLast="47" xr6:coauthVersionMax="47" xr10:uidLastSave="{9B497AD1-17FF-447B-BD77-ED9D0E800C5C}"/>
  <bookViews>
    <workbookView xWindow="28680" yWindow="-120" windowWidth="29040" windowHeight="15840" tabRatio="776" activeTab="10" xr2:uid="{00000000-000D-0000-FFFF-FFFF00000000}"/>
  </bookViews>
  <sheets>
    <sheet name="Jan." sheetId="1" r:id="rId1"/>
    <sheet name="Feb." sheetId="2" r:id="rId2"/>
    <sheet name="März" sheetId="3" r:id="rId3"/>
    <sheet name="April" sheetId="4" r:id="rId4"/>
    <sheet name="Mai" sheetId="5" r:id="rId5"/>
    <sheet name="Juni" sheetId="39" r:id="rId6"/>
    <sheet name="Juli" sheetId="41" r:id="rId7"/>
    <sheet name="Aug." sheetId="43" r:id="rId8"/>
    <sheet name="Sep." sheetId="44" r:id="rId9"/>
    <sheet name="Okt." sheetId="45" r:id="rId10"/>
    <sheet name="Nov." sheetId="46" r:id="rId11"/>
  </sheets>
  <externalReferences>
    <externalReference r:id="rId12"/>
  </externalReferences>
  <definedNames>
    <definedName name="_xlnm._FilterDatabase" localSheetId="4" hidden="1">Mai!$A$9:$L$52</definedName>
    <definedName name="_xlnm.Print_Area" localSheetId="3">April!$A$1:$K$64</definedName>
    <definedName name="_xlnm.Print_Area" localSheetId="7">Aug.!$A$1:$K$62</definedName>
    <definedName name="_xlnm.Print_Area" localSheetId="1">Feb.!$A$1:$K$64</definedName>
    <definedName name="_xlnm.Print_Area" localSheetId="0">Jan.!$A$1:$K$64</definedName>
    <definedName name="_xlnm.Print_Area" localSheetId="6">Juli!$A$1:$K$62</definedName>
    <definedName name="_xlnm.Print_Area" localSheetId="5">Juni!$A$1:$K$64</definedName>
    <definedName name="_xlnm.Print_Area" localSheetId="4">Mai!$A$1:$K$64</definedName>
    <definedName name="_xlnm.Print_Area" localSheetId="2">März!$A$1:$K$64</definedName>
    <definedName name="_xlnm.Print_Area" localSheetId="10">Nov.!$A$1:$K$62</definedName>
    <definedName name="_xlnm.Print_Area" localSheetId="9">Okt.!$A$1:$K$62</definedName>
    <definedName name="_xlnm.Print_Area" localSheetId="8">Sep.!$A$1:$K$62</definedName>
    <definedName name="fld_AKT_kum">[1]config!$C$22</definedName>
    <definedName name="fld_AKT_mo">[1]config!$C$21</definedName>
    <definedName name="fld_block_diverse" localSheetId="7">Aug.!#REF!</definedName>
    <definedName name="fld_block_diverse" localSheetId="6">Juli!#REF!</definedName>
    <definedName name="fld_block_diverse" localSheetId="10">Nov.!#REF!</definedName>
    <definedName name="fld_block_diverse" localSheetId="9">Okt.!#REF!</definedName>
    <definedName name="fld_block_diverse" localSheetId="8">Sep.!#REF!</definedName>
    <definedName name="fld_druck_ende" localSheetId="7">Aug.!$A$62</definedName>
    <definedName name="fld_druck_ende" localSheetId="6">Juli!$A$62</definedName>
    <definedName name="fld_druck_ende" localSheetId="10">Nov.!$A$62</definedName>
    <definedName name="fld_druck_ende" localSheetId="9">Okt.!$A$62</definedName>
    <definedName name="fld_druck_ende" localSheetId="8">Sep.!$A$62</definedName>
    <definedName name="fld_druck_ende">#REF!</definedName>
    <definedName name="fld_jahr_factory" localSheetId="7">[1]config!$C$9</definedName>
    <definedName name="fld_jahr_factory" localSheetId="6">[1]config!$C$9</definedName>
    <definedName name="fld_jahr_factory" localSheetId="10">[1]config!$C$9</definedName>
    <definedName name="fld_jahr_factory" localSheetId="9">[1]config!$C$9</definedName>
    <definedName name="fld_jahr_factory" localSheetId="8">[1]config!$C$9</definedName>
    <definedName name="fld_jahr_factory">[1]config!$C$9</definedName>
    <definedName name="fld_monat_kurz_factory" localSheetId="7">[1]config!$C$11</definedName>
    <definedName name="fld_monat_kurz_factory" localSheetId="6">[1]config!$C$11</definedName>
    <definedName name="fld_monat_kurz_factory" localSheetId="10">[1]config!$C$11</definedName>
    <definedName name="fld_monat_kurz_factory" localSheetId="9">[1]config!$C$11</definedName>
    <definedName name="fld_monat_kurz_factory" localSheetId="8">[1]config!$C$11</definedName>
    <definedName name="fld_monat_kurz_factory">[1]config!$C$11</definedName>
    <definedName name="fld_stat_diverse_header" localSheetId="7">Aug.!#REF!</definedName>
    <definedName name="fld_stat_diverse_header" localSheetId="6">Juli!#REF!</definedName>
    <definedName name="fld_stat_diverse_header" localSheetId="10">Nov.!#REF!</definedName>
    <definedName name="fld_stat_diverse_header" localSheetId="9">Okt.!#REF!</definedName>
    <definedName name="fld_stat_diverse_header" localSheetId="8">Sep.!#REF!</definedName>
    <definedName name="fld_stat_diverse_header">#REF!</definedName>
    <definedName name="fld_stat_mitglieder_header" localSheetId="7">Aug.!$A$9</definedName>
    <definedName name="fld_stat_mitglieder_header" localSheetId="6">Juli!$A$9</definedName>
    <definedName name="fld_stat_mitglieder_header" localSheetId="10">Nov.!$A$9</definedName>
    <definedName name="fld_stat_mitglieder_header" localSheetId="9">Okt.!$A$9</definedName>
    <definedName name="fld_stat_mitglieder_header" localSheetId="8">Sep.!$A$9</definedName>
    <definedName name="fld_stat_mitglieder_header">#REF!</definedName>
    <definedName name="fld_statistik_diverse" localSheetId="7">Aug.!#REF!</definedName>
    <definedName name="fld_statistik_diverse" localSheetId="6">Juli!#REF!</definedName>
    <definedName name="fld_statistik_diverse" localSheetId="10">Nov.!#REF!</definedName>
    <definedName name="fld_statistik_diverse" localSheetId="9">Okt.!#REF!</definedName>
    <definedName name="fld_statistik_diverse" localSheetId="8">Sep.!#REF!</definedName>
    <definedName name="fld_statistik_diverse">#REF!</definedName>
    <definedName name="fld_statistik_mitglieder" localSheetId="7">Aug.!$A$61</definedName>
    <definedName name="fld_statistik_mitglieder" localSheetId="6">Juli!$A$61</definedName>
    <definedName name="fld_statistik_mitglieder" localSheetId="10">Nov.!$A$61</definedName>
    <definedName name="fld_statistik_mitglieder" localSheetId="9">Okt.!$A$61</definedName>
    <definedName name="fld_statistik_mitglieder" localSheetId="8">Sep.!$A$61</definedName>
    <definedName name="fld_statistik_mitglieder">#REF!</definedName>
    <definedName name="fld_stichtag_factory" localSheetId="7">[1]config!$C$16</definedName>
    <definedName name="fld_stichtag_factory" localSheetId="6">[1]config!$C$16</definedName>
    <definedName name="fld_stichtag_factory" localSheetId="10">[1]config!$C$16</definedName>
    <definedName name="fld_stichtag_factory" localSheetId="9">[1]config!$C$16</definedName>
    <definedName name="fld_stichtag_factory" localSheetId="8">[1]config!$C$16</definedName>
    <definedName name="fld_stichtag_factory">[1]config!$C$16</definedName>
    <definedName name="fld_VJ_kum">[1]config!$C$24</definedName>
    <definedName name="fld_VJ_mo">[1]config!$C$23</definedName>
    <definedName name="fld_zeitraum_de_factory" localSheetId="7">[1]config!$C$17</definedName>
    <definedName name="fld_zeitraum_de_factory" localSheetId="6">[1]config!$C$17</definedName>
    <definedName name="fld_zeitraum_de_factory" localSheetId="10">[1]config!$C$17</definedName>
    <definedName name="fld_zeitraum_de_factory" localSheetId="9">[1]config!$C$17</definedName>
    <definedName name="fld_zeitraum_de_factory" localSheetId="8">[1]config!$C$17</definedName>
    <definedName name="fld_zeitraum_fr_factory" localSheetId="7">[1]config!$C$18</definedName>
    <definedName name="fld_zeitraum_fr_factory" localSheetId="6">[1]config!$C$18</definedName>
    <definedName name="fld_zeitraum_fr_factory" localSheetId="10">[1]config!$C$18</definedName>
    <definedName name="fld_zeitraum_fr_factory" localSheetId="9">[1]config!$C$18</definedName>
    <definedName name="fld_zeitraum_fr_factory" localSheetId="8">[1]config!$C$18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5" l="1"/>
  <c r="K21" i="5" l="1"/>
  <c r="D54" i="4"/>
  <c r="K21" i="4"/>
  <c r="K10" i="3"/>
  <c r="K21" i="3"/>
  <c r="D10" i="3" l="1"/>
  <c r="K57" i="2"/>
  <c r="K21" i="2"/>
  <c r="E21" i="5" l="1"/>
  <c r="F21" i="5" s="1"/>
  <c r="D21" i="5"/>
  <c r="E21" i="4"/>
  <c r="F21" i="4" s="1"/>
  <c r="D21" i="4"/>
  <c r="E21" i="3"/>
  <c r="F21" i="3" s="1"/>
  <c r="D21" i="3"/>
  <c r="E21" i="2"/>
  <c r="F21" i="2" s="1"/>
  <c r="D21" i="2"/>
  <c r="E21" i="1"/>
  <c r="F21" i="1" s="1"/>
  <c r="D21" i="1"/>
  <c r="K48" i="2" l="1"/>
  <c r="E48" i="2"/>
  <c r="D48" i="2"/>
  <c r="K47" i="2"/>
  <c r="E47" i="2"/>
  <c r="D47" i="2"/>
  <c r="K46" i="2"/>
  <c r="E46" i="2"/>
  <c r="D46" i="2"/>
  <c r="K45" i="2"/>
  <c r="E45" i="2"/>
  <c r="D45" i="2"/>
  <c r="K48" i="3"/>
  <c r="E48" i="3"/>
  <c r="D48" i="3"/>
  <c r="K47" i="3"/>
  <c r="E47" i="3"/>
  <c r="D47" i="3"/>
  <c r="K46" i="3"/>
  <c r="E46" i="3"/>
  <c r="D46" i="3"/>
  <c r="K45" i="3"/>
  <c r="E45" i="3"/>
  <c r="D45" i="3"/>
  <c r="K48" i="4"/>
  <c r="E48" i="4"/>
  <c r="D48" i="4"/>
  <c r="K47" i="4"/>
  <c r="E47" i="4"/>
  <c r="D47" i="4"/>
  <c r="K46" i="4"/>
  <c r="E46" i="4"/>
  <c r="D46" i="4"/>
  <c r="K45" i="4"/>
  <c r="E45" i="4"/>
  <c r="D45" i="4"/>
  <c r="K48" i="5"/>
  <c r="E48" i="5"/>
  <c r="D48" i="5"/>
  <c r="K47" i="5"/>
  <c r="E47" i="5"/>
  <c r="D47" i="5"/>
  <c r="K46" i="5"/>
  <c r="E46" i="5"/>
  <c r="D46" i="5"/>
  <c r="K45" i="5"/>
  <c r="E45" i="5"/>
  <c r="D45" i="5"/>
  <c r="K48" i="1"/>
  <c r="E48" i="1"/>
  <c r="D48" i="1"/>
  <c r="K47" i="1"/>
  <c r="E47" i="1"/>
  <c r="D47" i="1"/>
  <c r="K46" i="1"/>
  <c r="E46" i="1"/>
  <c r="D46" i="1"/>
  <c r="K45" i="1"/>
  <c r="E45" i="1"/>
  <c r="D45" i="1"/>
  <c r="F47" i="3" l="1"/>
  <c r="F48" i="3"/>
  <c r="F48" i="5"/>
  <c r="F48" i="4"/>
  <c r="F47" i="5"/>
  <c r="F46" i="4"/>
  <c r="F45" i="5"/>
  <c r="F45" i="3"/>
  <c r="F47" i="4"/>
  <c r="F46" i="5"/>
  <c r="F46" i="3"/>
  <c r="F45" i="4"/>
  <c r="F46" i="2"/>
  <c r="F47" i="1"/>
  <c r="F45" i="1"/>
  <c r="F48" i="1"/>
  <c r="F47" i="2"/>
  <c r="F46" i="1"/>
  <c r="F45" i="2"/>
  <c r="F48" i="2"/>
  <c r="K55" i="2" l="1"/>
  <c r="K55" i="3"/>
  <c r="K55" i="4"/>
  <c r="K55" i="5"/>
  <c r="K55" i="1"/>
  <c r="D55" i="2"/>
  <c r="E55" i="2"/>
  <c r="D55" i="3"/>
  <c r="E55" i="3"/>
  <c r="D55" i="4"/>
  <c r="E55" i="4"/>
  <c r="D55" i="5"/>
  <c r="E55" i="5"/>
  <c r="D55" i="1"/>
  <c r="E55" i="1"/>
  <c r="F55" i="5" l="1"/>
  <c r="F55" i="4"/>
  <c r="F55" i="3"/>
  <c r="F55" i="1"/>
  <c r="F55" i="2"/>
  <c r="K61" i="1" l="1"/>
  <c r="D58" i="1" l="1"/>
  <c r="D57" i="1"/>
  <c r="E57" i="1" l="1"/>
  <c r="E58" i="1"/>
  <c r="D57" i="2"/>
  <c r="D58" i="2"/>
  <c r="E57" i="2"/>
  <c r="E58" i="2"/>
  <c r="K58" i="5" l="1"/>
  <c r="D58" i="5"/>
  <c r="E58" i="5"/>
  <c r="K58" i="4"/>
  <c r="D58" i="4"/>
  <c r="E58" i="4"/>
  <c r="D58" i="3"/>
  <c r="E58" i="3"/>
  <c r="K58" i="3"/>
  <c r="F58" i="5" l="1"/>
  <c r="F58" i="4"/>
  <c r="F58" i="3"/>
  <c r="F58" i="2" l="1"/>
  <c r="F57" i="2"/>
  <c r="K58" i="2"/>
  <c r="F58" i="1" l="1"/>
  <c r="F57" i="1"/>
  <c r="K58" i="1"/>
  <c r="K57" i="1"/>
  <c r="E11" i="1" l="1"/>
  <c r="J52" i="3" l="1"/>
  <c r="K11" i="3"/>
  <c r="K11" i="4"/>
  <c r="K11" i="5"/>
  <c r="K11" i="2"/>
  <c r="E11" i="3"/>
  <c r="E11" i="4"/>
  <c r="E11" i="5"/>
  <c r="E11" i="2"/>
  <c r="D11" i="3"/>
  <c r="D11" i="4"/>
  <c r="D11" i="5"/>
  <c r="D11" i="2"/>
  <c r="K11" i="1"/>
  <c r="D11" i="1"/>
  <c r="F11" i="1" s="1"/>
  <c r="I52" i="3"/>
  <c r="D10" i="1"/>
  <c r="D10" i="2"/>
  <c r="D18" i="4"/>
  <c r="E18" i="4"/>
  <c r="D18" i="5"/>
  <c r="E18" i="5"/>
  <c r="D18" i="3"/>
  <c r="E18" i="3"/>
  <c r="K18" i="2"/>
  <c r="E18" i="2"/>
  <c r="D18" i="2"/>
  <c r="K18" i="3"/>
  <c r="K18" i="4"/>
  <c r="K18" i="5"/>
  <c r="K18" i="1"/>
  <c r="E18" i="1"/>
  <c r="D18" i="1"/>
  <c r="K61" i="3"/>
  <c r="K61" i="4"/>
  <c r="K61" i="5"/>
  <c r="K61" i="2"/>
  <c r="E60" i="5"/>
  <c r="D60" i="5"/>
  <c r="E59" i="5"/>
  <c r="D59" i="5"/>
  <c r="E57" i="5"/>
  <c r="D57" i="5"/>
  <c r="E62" i="5"/>
  <c r="D62" i="5"/>
  <c r="E60" i="4"/>
  <c r="D60" i="4"/>
  <c r="E59" i="4"/>
  <c r="D59" i="4"/>
  <c r="E57" i="4"/>
  <c r="D57" i="4"/>
  <c r="E62" i="4"/>
  <c r="D62" i="4"/>
  <c r="E60" i="3"/>
  <c r="E59" i="3"/>
  <c r="E57" i="3"/>
  <c r="E62" i="3"/>
  <c r="D62" i="3"/>
  <c r="D60" i="3"/>
  <c r="D59" i="3"/>
  <c r="D57" i="3"/>
  <c r="K62" i="2"/>
  <c r="E62" i="2"/>
  <c r="D62" i="2"/>
  <c r="K57" i="3"/>
  <c r="K62" i="3"/>
  <c r="K57" i="4"/>
  <c r="K62" i="4"/>
  <c r="K57" i="5"/>
  <c r="K62" i="5"/>
  <c r="K62" i="1"/>
  <c r="E62" i="1"/>
  <c r="D62" i="1"/>
  <c r="K59" i="2"/>
  <c r="E59" i="2"/>
  <c r="D59" i="2"/>
  <c r="K59" i="3"/>
  <c r="K59" i="4"/>
  <c r="K59" i="5"/>
  <c r="K59" i="1"/>
  <c r="E59" i="1"/>
  <c r="D59" i="1"/>
  <c r="K60" i="2"/>
  <c r="E60" i="2"/>
  <c r="D60" i="2"/>
  <c r="K60" i="3"/>
  <c r="K60" i="4"/>
  <c r="K60" i="5"/>
  <c r="K60" i="1"/>
  <c r="E60" i="1"/>
  <c r="D60" i="1"/>
  <c r="D38" i="3"/>
  <c r="E38" i="3"/>
  <c r="D38" i="4"/>
  <c r="E38" i="4"/>
  <c r="D38" i="5"/>
  <c r="E38" i="5"/>
  <c r="D38" i="2"/>
  <c r="E38" i="2"/>
  <c r="D37" i="3"/>
  <c r="E37" i="3"/>
  <c r="D37" i="4"/>
  <c r="E37" i="4"/>
  <c r="D37" i="5"/>
  <c r="E37" i="5"/>
  <c r="D37" i="2"/>
  <c r="E37" i="2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K12" i="1"/>
  <c r="K13" i="1"/>
  <c r="K14" i="1"/>
  <c r="K15" i="1"/>
  <c r="K16" i="1"/>
  <c r="K17" i="1"/>
  <c r="K19" i="1"/>
  <c r="K20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12" i="2"/>
  <c r="K13" i="2"/>
  <c r="K14" i="2"/>
  <c r="K15" i="2"/>
  <c r="K16" i="2"/>
  <c r="K17" i="2"/>
  <c r="K19" i="2"/>
  <c r="K20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12" i="3"/>
  <c r="K13" i="3"/>
  <c r="K14" i="3"/>
  <c r="K15" i="3"/>
  <c r="K16" i="3"/>
  <c r="K17" i="3"/>
  <c r="K19" i="3"/>
  <c r="K20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12" i="4"/>
  <c r="K13" i="4"/>
  <c r="K14" i="4"/>
  <c r="K15" i="4"/>
  <c r="K16" i="4"/>
  <c r="K17" i="4"/>
  <c r="K19" i="4"/>
  <c r="K20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12" i="5"/>
  <c r="K13" i="5"/>
  <c r="K14" i="5"/>
  <c r="K15" i="5"/>
  <c r="K16" i="5"/>
  <c r="K17" i="5"/>
  <c r="K19" i="5"/>
  <c r="K20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10" i="1"/>
  <c r="K10" i="2"/>
  <c r="K10" i="4"/>
  <c r="K10" i="5"/>
  <c r="D12" i="1"/>
  <c r="E12" i="1"/>
  <c r="D13" i="1"/>
  <c r="E13" i="1"/>
  <c r="D14" i="1"/>
  <c r="E14" i="1"/>
  <c r="D15" i="1"/>
  <c r="E15" i="1"/>
  <c r="D16" i="1"/>
  <c r="E16" i="1"/>
  <c r="D17" i="1"/>
  <c r="E17" i="1"/>
  <c r="D19" i="1"/>
  <c r="E19" i="1"/>
  <c r="D20" i="1"/>
  <c r="E20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12" i="2"/>
  <c r="E12" i="2"/>
  <c r="D13" i="2"/>
  <c r="E13" i="2"/>
  <c r="D14" i="2"/>
  <c r="E14" i="2"/>
  <c r="E15" i="2"/>
  <c r="D15" i="2"/>
  <c r="D16" i="2"/>
  <c r="E16" i="2"/>
  <c r="D17" i="2"/>
  <c r="E17" i="2"/>
  <c r="D19" i="2"/>
  <c r="E19" i="2"/>
  <c r="D20" i="2"/>
  <c r="E20" i="2"/>
  <c r="D22" i="2"/>
  <c r="E22" i="2"/>
  <c r="D23" i="2"/>
  <c r="E23" i="2"/>
  <c r="D39" i="2"/>
  <c r="E39" i="2"/>
  <c r="D40" i="2"/>
  <c r="E40" i="2"/>
  <c r="D41" i="2"/>
  <c r="E41" i="2"/>
  <c r="D42" i="2"/>
  <c r="E42" i="2"/>
  <c r="D43" i="2"/>
  <c r="E43" i="2"/>
  <c r="D44" i="2"/>
  <c r="E44" i="2"/>
  <c r="D12" i="3"/>
  <c r="E12" i="3"/>
  <c r="D13" i="3"/>
  <c r="E13" i="3"/>
  <c r="D14" i="3"/>
  <c r="E14" i="3"/>
  <c r="E15" i="3"/>
  <c r="D15" i="3"/>
  <c r="D16" i="3"/>
  <c r="E16" i="3"/>
  <c r="D17" i="3"/>
  <c r="E17" i="3"/>
  <c r="D19" i="3"/>
  <c r="E19" i="3"/>
  <c r="D20" i="3"/>
  <c r="E20" i="3"/>
  <c r="D22" i="3"/>
  <c r="E22" i="3"/>
  <c r="D23" i="3"/>
  <c r="E23" i="3"/>
  <c r="D39" i="3"/>
  <c r="E39" i="3"/>
  <c r="D40" i="3"/>
  <c r="E40" i="3"/>
  <c r="D41" i="3"/>
  <c r="E41" i="3"/>
  <c r="D42" i="3"/>
  <c r="E42" i="3"/>
  <c r="D43" i="3"/>
  <c r="E43" i="3"/>
  <c r="D44" i="3"/>
  <c r="E44" i="3"/>
  <c r="D12" i="4"/>
  <c r="E12" i="4"/>
  <c r="D13" i="4"/>
  <c r="E13" i="4"/>
  <c r="D14" i="4"/>
  <c r="E14" i="4"/>
  <c r="D15" i="4"/>
  <c r="E15" i="4"/>
  <c r="D16" i="4"/>
  <c r="E16" i="4"/>
  <c r="D17" i="4"/>
  <c r="E17" i="4"/>
  <c r="D19" i="4"/>
  <c r="E19" i="4"/>
  <c r="D20" i="4"/>
  <c r="E20" i="4"/>
  <c r="D22" i="4"/>
  <c r="E22" i="4"/>
  <c r="D23" i="4"/>
  <c r="E23" i="4"/>
  <c r="D39" i="4"/>
  <c r="E39" i="4"/>
  <c r="D40" i="4"/>
  <c r="E40" i="4"/>
  <c r="D41" i="4"/>
  <c r="E41" i="4"/>
  <c r="D42" i="4"/>
  <c r="E42" i="4"/>
  <c r="D43" i="4"/>
  <c r="E43" i="4"/>
  <c r="D44" i="4"/>
  <c r="E44" i="4"/>
  <c r="D12" i="5"/>
  <c r="E12" i="5"/>
  <c r="D13" i="5"/>
  <c r="E13" i="5"/>
  <c r="D14" i="5"/>
  <c r="E14" i="5"/>
  <c r="D15" i="5"/>
  <c r="E15" i="5"/>
  <c r="D16" i="5"/>
  <c r="E16" i="5"/>
  <c r="D17" i="5"/>
  <c r="E17" i="5"/>
  <c r="D19" i="5"/>
  <c r="E19" i="5"/>
  <c r="D20" i="5"/>
  <c r="E20" i="5"/>
  <c r="D22" i="5"/>
  <c r="E22" i="5"/>
  <c r="D23" i="5"/>
  <c r="E23" i="5"/>
  <c r="D39" i="5"/>
  <c r="E39" i="5"/>
  <c r="D40" i="5"/>
  <c r="E40" i="5"/>
  <c r="D41" i="5"/>
  <c r="E41" i="5"/>
  <c r="D42" i="5"/>
  <c r="E42" i="5"/>
  <c r="D43" i="5"/>
  <c r="E43" i="5"/>
  <c r="D44" i="5"/>
  <c r="E44" i="5"/>
  <c r="E10" i="1"/>
  <c r="E10" i="2"/>
  <c r="E10" i="3"/>
  <c r="D10" i="4"/>
  <c r="E10" i="4"/>
  <c r="E10" i="5"/>
  <c r="E56" i="2"/>
  <c r="E56" i="3"/>
  <c r="E56" i="4"/>
  <c r="E56" i="5"/>
  <c r="E56" i="1"/>
  <c r="E61" i="2"/>
  <c r="E61" i="3"/>
  <c r="E61" i="4"/>
  <c r="E61" i="5"/>
  <c r="E61" i="1"/>
  <c r="E54" i="2"/>
  <c r="E54" i="3"/>
  <c r="E54" i="4"/>
  <c r="E54" i="5"/>
  <c r="E54" i="1"/>
  <c r="D56" i="2"/>
  <c r="D56" i="3"/>
  <c r="D56" i="4"/>
  <c r="D56" i="5"/>
  <c r="D56" i="1"/>
  <c r="D61" i="2"/>
  <c r="D61" i="3"/>
  <c r="D61" i="4"/>
  <c r="D61" i="5"/>
  <c r="D61" i="1"/>
  <c r="D54" i="2"/>
  <c r="D54" i="3"/>
  <c r="D54" i="5"/>
  <c r="D54" i="1"/>
  <c r="E9" i="2"/>
  <c r="E9" i="3" s="1"/>
  <c r="D9" i="2"/>
  <c r="D9" i="3" s="1"/>
  <c r="C9" i="2"/>
  <c r="C9" i="3" s="1"/>
  <c r="C9" i="4" s="1"/>
  <c r="C9" i="5" s="1"/>
  <c r="B9" i="2"/>
  <c r="B9" i="3" s="1"/>
  <c r="B9" i="4" s="1"/>
  <c r="B9" i="5" s="1"/>
  <c r="K56" i="5"/>
  <c r="K54" i="5"/>
  <c r="K56" i="4"/>
  <c r="K54" i="4"/>
  <c r="K56" i="3"/>
  <c r="K54" i="3"/>
  <c r="K56" i="2"/>
  <c r="K54" i="2"/>
  <c r="K56" i="1"/>
  <c r="K54" i="1"/>
  <c r="J52" i="2"/>
  <c r="H21" i="2" s="1"/>
  <c r="J52" i="1" l="1"/>
  <c r="H21" i="1" s="1"/>
  <c r="I52" i="2"/>
  <c r="G21" i="2" s="1"/>
  <c r="H48" i="2"/>
  <c r="H47" i="2"/>
  <c r="H46" i="2"/>
  <c r="H45" i="2"/>
  <c r="F59" i="1"/>
  <c r="F10" i="1"/>
  <c r="H55" i="2"/>
  <c r="F61" i="1"/>
  <c r="F25" i="4"/>
  <c r="F61" i="2"/>
  <c r="F23" i="3"/>
  <c r="F35" i="3"/>
  <c r="H30" i="2"/>
  <c r="H58" i="2"/>
  <c r="J52" i="4"/>
  <c r="H21" i="4" s="1"/>
  <c r="F54" i="2"/>
  <c r="F40" i="3"/>
  <c r="F30" i="1"/>
  <c r="F26" i="1"/>
  <c r="F12" i="1"/>
  <c r="F29" i="5"/>
  <c r="F62" i="3"/>
  <c r="F38" i="3"/>
  <c r="F17" i="3"/>
  <c r="F31" i="3"/>
  <c r="F27" i="3"/>
  <c r="F28" i="2"/>
  <c r="F37" i="2"/>
  <c r="F11" i="2"/>
  <c r="F59" i="5"/>
  <c r="F28" i="5"/>
  <c r="F10" i="4"/>
  <c r="F15" i="5"/>
  <c r="F14" i="5"/>
  <c r="F43" i="5"/>
  <c r="F41" i="5"/>
  <c r="F22" i="5"/>
  <c r="F19" i="5"/>
  <c r="F16" i="5"/>
  <c r="F36" i="5"/>
  <c r="F34" i="5"/>
  <c r="F32" i="5"/>
  <c r="F30" i="5"/>
  <c r="F26" i="5"/>
  <c r="F24" i="5"/>
  <c r="F35" i="5"/>
  <c r="F31" i="5"/>
  <c r="F27" i="5"/>
  <c r="F33" i="4"/>
  <c r="F29" i="4"/>
  <c r="F37" i="5"/>
  <c r="F57" i="4"/>
  <c r="F62" i="5"/>
  <c r="F60" i="5"/>
  <c r="F61" i="5"/>
  <c r="F43" i="4"/>
  <c r="F39" i="4"/>
  <c r="F19" i="4"/>
  <c r="F54" i="5"/>
  <c r="F33" i="5"/>
  <c r="F25" i="5"/>
  <c r="F35" i="4"/>
  <c r="F31" i="4"/>
  <c r="F27" i="4"/>
  <c r="F13" i="3"/>
  <c r="F34" i="4"/>
  <c r="F28" i="4"/>
  <c r="F26" i="4"/>
  <c r="F24" i="4"/>
  <c r="F36" i="3"/>
  <c r="F30" i="3"/>
  <c r="F28" i="3"/>
  <c r="F24" i="3"/>
  <c r="F41" i="4"/>
  <c r="F22" i="4"/>
  <c r="F59" i="3"/>
  <c r="F42" i="4"/>
  <c r="F23" i="4"/>
  <c r="F15" i="4"/>
  <c r="F37" i="4"/>
  <c r="F62" i="4"/>
  <c r="F60" i="4"/>
  <c r="F27" i="2"/>
  <c r="F61" i="3"/>
  <c r="F10" i="2"/>
  <c r="F44" i="3"/>
  <c r="F20" i="3"/>
  <c r="F11" i="3"/>
  <c r="H34" i="2"/>
  <c r="F43" i="3"/>
  <c r="F23" i="1"/>
  <c r="F36" i="2"/>
  <c r="F34" i="2"/>
  <c r="F32" i="2"/>
  <c r="F30" i="2"/>
  <c r="F26" i="2"/>
  <c r="F24" i="2"/>
  <c r="F13" i="2"/>
  <c r="F41" i="1"/>
  <c r="F38" i="1"/>
  <c r="F36" i="1"/>
  <c r="F34" i="1"/>
  <c r="F22" i="1"/>
  <c r="F16" i="1"/>
  <c r="F35" i="2"/>
  <c r="F33" i="2"/>
  <c r="F31" i="2"/>
  <c r="F29" i="2"/>
  <c r="F56" i="1"/>
  <c r="F43" i="2"/>
  <c r="F41" i="2"/>
  <c r="F39" i="2"/>
  <c r="F22" i="2"/>
  <c r="F19" i="2"/>
  <c r="F16" i="2"/>
  <c r="F14" i="2"/>
  <c r="F43" i="1"/>
  <c r="F39" i="1"/>
  <c r="F32" i="1"/>
  <c r="F28" i="1"/>
  <c r="F24" i="1"/>
  <c r="F19" i="1"/>
  <c r="F60" i="2"/>
  <c r="F59" i="2"/>
  <c r="F18" i="2"/>
  <c r="F40" i="2"/>
  <c r="F20" i="2"/>
  <c r="F42" i="5"/>
  <c r="F23" i="5"/>
  <c r="F13" i="5"/>
  <c r="F17" i="4"/>
  <c r="F13" i="4"/>
  <c r="F10" i="3"/>
  <c r="F41" i="3"/>
  <c r="F22" i="3"/>
  <c r="F15" i="2"/>
  <c r="F44" i="1"/>
  <c r="F40" i="1"/>
  <c r="F29" i="1"/>
  <c r="F25" i="1"/>
  <c r="F11" i="4"/>
  <c r="F37" i="1"/>
  <c r="F33" i="1"/>
  <c r="F20" i="1"/>
  <c r="F15" i="1"/>
  <c r="F36" i="4"/>
  <c r="F32" i="4"/>
  <c r="F34" i="3"/>
  <c r="F37" i="3"/>
  <c r="F33" i="3"/>
  <c r="F29" i="3"/>
  <c r="F38" i="5"/>
  <c r="F60" i="1"/>
  <c r="F62" i="1"/>
  <c r="F59" i="4"/>
  <c r="F18" i="1"/>
  <c r="F18" i="3"/>
  <c r="F18" i="5"/>
  <c r="F44" i="5"/>
  <c r="F40" i="5"/>
  <c r="F39" i="3"/>
  <c r="F42" i="1"/>
  <c r="F35" i="1"/>
  <c r="F31" i="1"/>
  <c r="F27" i="1"/>
  <c r="F17" i="1"/>
  <c r="F13" i="1"/>
  <c r="E9" i="4"/>
  <c r="H11" i="2"/>
  <c r="H40" i="2"/>
  <c r="H29" i="2"/>
  <c r="H10" i="2"/>
  <c r="H19" i="2"/>
  <c r="H24" i="2"/>
  <c r="H25" i="2"/>
  <c r="H13" i="2"/>
  <c r="H28" i="2"/>
  <c r="F14" i="1"/>
  <c r="F18" i="4"/>
  <c r="F44" i="4"/>
  <c r="F30" i="4"/>
  <c r="F32" i="3"/>
  <c r="F38" i="4"/>
  <c r="F20" i="4"/>
  <c r="F61" i="4"/>
  <c r="F39" i="5"/>
  <c r="F40" i="4"/>
  <c r="F56" i="3"/>
  <c r="F15" i="3"/>
  <c r="F57" i="5"/>
  <c r="F56" i="5"/>
  <c r="F17" i="5"/>
  <c r="F12" i="5"/>
  <c r="F20" i="5"/>
  <c r="F11" i="5"/>
  <c r="F10" i="5"/>
  <c r="F54" i="4"/>
  <c r="E52" i="1"/>
  <c r="D9" i="4"/>
  <c r="J52" i="5"/>
  <c r="H21" i="5" s="1"/>
  <c r="F19" i="3"/>
  <c r="F14" i="3"/>
  <c r="E52" i="2"/>
  <c r="C21" i="2" s="1"/>
  <c r="F56" i="2"/>
  <c r="F16" i="4"/>
  <c r="F14" i="4"/>
  <c r="F44" i="2"/>
  <c r="F42" i="2"/>
  <c r="F23" i="2"/>
  <c r="F17" i="2"/>
  <c r="F54" i="1"/>
  <c r="F56" i="4"/>
  <c r="F42" i="3"/>
  <c r="E52" i="3"/>
  <c r="C21" i="3" s="1"/>
  <c r="H21" i="3"/>
  <c r="F57" i="3"/>
  <c r="G21" i="3"/>
  <c r="F12" i="4"/>
  <c r="H14" i="2"/>
  <c r="H62" i="2"/>
  <c r="H18" i="2"/>
  <c r="H12" i="2"/>
  <c r="H38" i="2"/>
  <c r="H35" i="2"/>
  <c r="H57" i="2"/>
  <c r="H41" i="2"/>
  <c r="H36" i="2"/>
  <c r="H20" i="2"/>
  <c r="H44" i="2"/>
  <c r="H61" i="2"/>
  <c r="H33" i="2"/>
  <c r="H37" i="2"/>
  <c r="H54" i="2"/>
  <c r="H27" i="2"/>
  <c r="H31" i="2"/>
  <c r="H59" i="2"/>
  <c r="H43" i="2"/>
  <c r="H50" i="2"/>
  <c r="H56" i="2"/>
  <c r="H15" i="2"/>
  <c r="H22" i="2"/>
  <c r="H42" i="2"/>
  <c r="H32" i="2"/>
  <c r="H39" i="2"/>
  <c r="H60" i="2"/>
  <c r="H17" i="2"/>
  <c r="H16" i="2"/>
  <c r="H23" i="2"/>
  <c r="H26" i="2"/>
  <c r="F60" i="3"/>
  <c r="F54" i="3"/>
  <c r="F16" i="3"/>
  <c r="F25" i="2"/>
  <c r="F25" i="3"/>
  <c r="F38" i="2"/>
  <c r="F62" i="2"/>
  <c r="F26" i="3"/>
  <c r="F12" i="2"/>
  <c r="F12" i="3"/>
  <c r="I52" i="1" l="1"/>
  <c r="G21" i="1" s="1"/>
  <c r="G46" i="2"/>
  <c r="G47" i="2"/>
  <c r="G45" i="2"/>
  <c r="G55" i="2"/>
  <c r="G48" i="2"/>
  <c r="H48" i="4"/>
  <c r="H47" i="4"/>
  <c r="H46" i="4"/>
  <c r="H45" i="4"/>
  <c r="H48" i="1"/>
  <c r="H47" i="1"/>
  <c r="H46" i="1"/>
  <c r="H45" i="1"/>
  <c r="H48" i="3"/>
  <c r="H47" i="3"/>
  <c r="H46" i="3"/>
  <c r="H45" i="3"/>
  <c r="C45" i="2"/>
  <c r="C47" i="2"/>
  <c r="C46" i="2"/>
  <c r="C48" i="2"/>
  <c r="G48" i="1"/>
  <c r="G47" i="1"/>
  <c r="G46" i="1"/>
  <c r="G45" i="1"/>
  <c r="C45" i="3"/>
  <c r="C48" i="3"/>
  <c r="C46" i="3"/>
  <c r="C47" i="3"/>
  <c r="G48" i="3"/>
  <c r="G47" i="3"/>
  <c r="G46" i="3"/>
  <c r="G45" i="3"/>
  <c r="H48" i="5"/>
  <c r="H47" i="5"/>
  <c r="H46" i="5"/>
  <c r="H45" i="5"/>
  <c r="K50" i="1"/>
  <c r="H55" i="5"/>
  <c r="K50" i="4"/>
  <c r="E52" i="4"/>
  <c r="C21" i="4" s="1"/>
  <c r="H55" i="4"/>
  <c r="H55" i="3"/>
  <c r="G55" i="3"/>
  <c r="H55" i="1"/>
  <c r="G55" i="1"/>
  <c r="C55" i="3"/>
  <c r="C55" i="2"/>
  <c r="H58" i="5"/>
  <c r="H16" i="4"/>
  <c r="H36" i="4"/>
  <c r="H30" i="4"/>
  <c r="H38" i="4"/>
  <c r="H20" i="4"/>
  <c r="H25" i="4"/>
  <c r="H32" i="4"/>
  <c r="H40" i="4"/>
  <c r="H18" i="4"/>
  <c r="H33" i="4"/>
  <c r="H50" i="4"/>
  <c r="H12" i="4"/>
  <c r="H23" i="4"/>
  <c r="H35" i="4"/>
  <c r="H34" i="4"/>
  <c r="H44" i="4"/>
  <c r="H37" i="4"/>
  <c r="H60" i="4"/>
  <c r="H42" i="4"/>
  <c r="H31" i="4"/>
  <c r="I52" i="5"/>
  <c r="G21" i="5" s="1"/>
  <c r="K50" i="5"/>
  <c r="H56" i="4"/>
  <c r="H58" i="4"/>
  <c r="H50" i="3"/>
  <c r="H58" i="3"/>
  <c r="G56" i="3"/>
  <c r="G58" i="3"/>
  <c r="C39" i="3"/>
  <c r="C58" i="3"/>
  <c r="H39" i="4"/>
  <c r="H62" i="4"/>
  <c r="H26" i="4"/>
  <c r="H43" i="4"/>
  <c r="H14" i="4"/>
  <c r="H13" i="4"/>
  <c r="H41" i="4"/>
  <c r="H11" i="4"/>
  <c r="H28" i="4"/>
  <c r="H61" i="4"/>
  <c r="H15" i="4"/>
  <c r="H54" i="4"/>
  <c r="H22" i="4"/>
  <c r="H10" i="4"/>
  <c r="H29" i="4"/>
  <c r="H19" i="4"/>
  <c r="H59" i="4"/>
  <c r="H24" i="4"/>
  <c r="H27" i="4"/>
  <c r="H17" i="4"/>
  <c r="H57" i="4"/>
  <c r="C50" i="2"/>
  <c r="C58" i="2"/>
  <c r="G32" i="2"/>
  <c r="G58" i="2"/>
  <c r="G33" i="1"/>
  <c r="G39" i="1"/>
  <c r="G24" i="1"/>
  <c r="G56" i="1"/>
  <c r="G43" i="1"/>
  <c r="G32" i="1"/>
  <c r="G54" i="1"/>
  <c r="G14" i="1"/>
  <c r="G37" i="1"/>
  <c r="G59" i="1"/>
  <c r="G42" i="1"/>
  <c r="G50" i="1"/>
  <c r="G35" i="1"/>
  <c r="G23" i="1"/>
  <c r="G58" i="1"/>
  <c r="G57" i="1"/>
  <c r="G41" i="1"/>
  <c r="G15" i="1"/>
  <c r="G40" i="1"/>
  <c r="G25" i="1"/>
  <c r="G22" i="1"/>
  <c r="G60" i="1"/>
  <c r="G31" i="1"/>
  <c r="G13" i="1"/>
  <c r="G12" i="1"/>
  <c r="G18" i="1"/>
  <c r="G44" i="1"/>
  <c r="G19" i="1"/>
  <c r="H57" i="1"/>
  <c r="H58" i="1"/>
  <c r="G28" i="1"/>
  <c r="G26" i="1"/>
  <c r="G34" i="1"/>
  <c r="G29" i="1"/>
  <c r="G11" i="1"/>
  <c r="G62" i="1"/>
  <c r="G27" i="1"/>
  <c r="G16" i="1"/>
  <c r="G17" i="1"/>
  <c r="G61" i="1"/>
  <c r="G10" i="1"/>
  <c r="G36" i="1"/>
  <c r="G20" i="1"/>
  <c r="G38" i="1"/>
  <c r="G30" i="1"/>
  <c r="G10" i="2"/>
  <c r="G22" i="2"/>
  <c r="G16" i="2"/>
  <c r="G31" i="2"/>
  <c r="G62" i="2"/>
  <c r="G41" i="2"/>
  <c r="G29" i="2"/>
  <c r="G15" i="2"/>
  <c r="G43" i="2"/>
  <c r="G24" i="2"/>
  <c r="G44" i="2"/>
  <c r="G33" i="2"/>
  <c r="G12" i="2"/>
  <c r="G17" i="2"/>
  <c r="G11" i="2"/>
  <c r="C42" i="3"/>
  <c r="C34" i="3"/>
  <c r="C11" i="3"/>
  <c r="C26" i="3"/>
  <c r="C27" i="3"/>
  <c r="C10" i="3"/>
  <c r="E9" i="5"/>
  <c r="C41" i="3"/>
  <c r="C54" i="3"/>
  <c r="G18" i="2"/>
  <c r="G14" i="2"/>
  <c r="G38" i="2"/>
  <c r="C23" i="3"/>
  <c r="G28" i="2"/>
  <c r="G26" i="2"/>
  <c r="G30" i="2"/>
  <c r="C19" i="3"/>
  <c r="C50" i="3"/>
  <c r="C13" i="3"/>
  <c r="K50" i="2"/>
  <c r="G35" i="2"/>
  <c r="G39" i="2"/>
  <c r="G61" i="2"/>
  <c r="G57" i="2"/>
  <c r="G60" i="2"/>
  <c r="C12" i="3"/>
  <c r="C40" i="3"/>
  <c r="C36" i="3"/>
  <c r="C57" i="3"/>
  <c r="G56" i="2"/>
  <c r="G34" i="2"/>
  <c r="C37" i="3"/>
  <c r="G40" i="2"/>
  <c r="G36" i="2"/>
  <c r="G50" i="2"/>
  <c r="G23" i="2"/>
  <c r="G42" i="2"/>
  <c r="G19" i="2"/>
  <c r="G20" i="2"/>
  <c r="G37" i="2"/>
  <c r="C24" i="3"/>
  <c r="G27" i="2"/>
  <c r="C15" i="3"/>
  <c r="F50" i="2"/>
  <c r="K52" i="2"/>
  <c r="G25" i="2"/>
  <c r="G59" i="2"/>
  <c r="G54" i="2"/>
  <c r="G13" i="2"/>
  <c r="C30" i="3"/>
  <c r="C44" i="3"/>
  <c r="I52" i="4"/>
  <c r="G21" i="4" s="1"/>
  <c r="D52" i="5"/>
  <c r="H22" i="1"/>
  <c r="H33" i="1"/>
  <c r="H19" i="1"/>
  <c r="H20" i="1"/>
  <c r="H35" i="1"/>
  <c r="H44" i="1"/>
  <c r="H17" i="1"/>
  <c r="H61" i="1"/>
  <c r="H56" i="1"/>
  <c r="H42" i="1"/>
  <c r="H62" i="1"/>
  <c r="H18" i="1"/>
  <c r="H30" i="1"/>
  <c r="H25" i="1"/>
  <c r="H34" i="1"/>
  <c r="H31" i="1"/>
  <c r="H16" i="1"/>
  <c r="H43" i="1"/>
  <c r="H60" i="1"/>
  <c r="H36" i="1"/>
  <c r="H29" i="1"/>
  <c r="H13" i="1"/>
  <c r="H24" i="1"/>
  <c r="H11" i="1"/>
  <c r="H37" i="1"/>
  <c r="H15" i="1"/>
  <c r="H28" i="1"/>
  <c r="H41" i="1"/>
  <c r="H23" i="1"/>
  <c r="H40" i="1"/>
  <c r="H12" i="1"/>
  <c r="K52" i="1"/>
  <c r="H10" i="1"/>
  <c r="H59" i="1"/>
  <c r="H39" i="1"/>
  <c r="H32" i="1"/>
  <c r="H26" i="1"/>
  <c r="H14" i="1"/>
  <c r="H38" i="1"/>
  <c r="H27" i="1"/>
  <c r="H54" i="1"/>
  <c r="C33" i="3"/>
  <c r="C32" i="3"/>
  <c r="H16" i="5"/>
  <c r="H33" i="5"/>
  <c r="H30" i="5"/>
  <c r="H35" i="5"/>
  <c r="H20" i="5"/>
  <c r="H25" i="5"/>
  <c r="H31" i="5"/>
  <c r="H28" i="5"/>
  <c r="H38" i="5"/>
  <c r="H26" i="5"/>
  <c r="H11" i="5"/>
  <c r="H57" i="5"/>
  <c r="H50" i="5"/>
  <c r="H17" i="5"/>
  <c r="H61" i="5"/>
  <c r="H13" i="5"/>
  <c r="H39" i="5"/>
  <c r="H15" i="5"/>
  <c r="H19" i="5"/>
  <c r="H40" i="5"/>
  <c r="H14" i="5"/>
  <c r="H44" i="5"/>
  <c r="H43" i="5"/>
  <c r="H32" i="5"/>
  <c r="H34" i="5"/>
  <c r="H18" i="5"/>
  <c r="H36" i="5"/>
  <c r="H41" i="5"/>
  <c r="H22" i="5"/>
  <c r="H27" i="5"/>
  <c r="H29" i="5"/>
  <c r="H12" i="5"/>
  <c r="H23" i="5"/>
  <c r="H59" i="5"/>
  <c r="H60" i="5"/>
  <c r="H10" i="5"/>
  <c r="H42" i="5"/>
  <c r="H37" i="5"/>
  <c r="H24" i="5"/>
  <c r="H56" i="5"/>
  <c r="H54" i="5"/>
  <c r="H62" i="5"/>
  <c r="H50" i="1"/>
  <c r="D9" i="5"/>
  <c r="C21" i="1"/>
  <c r="C28" i="3"/>
  <c r="C38" i="3"/>
  <c r="C22" i="3"/>
  <c r="C29" i="3"/>
  <c r="C20" i="3"/>
  <c r="C17" i="3"/>
  <c r="C35" i="3"/>
  <c r="C16" i="3"/>
  <c r="C60" i="3"/>
  <c r="C61" i="3"/>
  <c r="C43" i="3"/>
  <c r="C56" i="3"/>
  <c r="C31" i="3"/>
  <c r="C62" i="3"/>
  <c r="C14" i="3"/>
  <c r="C18" i="3"/>
  <c r="C25" i="3"/>
  <c r="C59" i="3"/>
  <c r="H33" i="3"/>
  <c r="H31" i="3"/>
  <c r="H10" i="3"/>
  <c r="H20" i="3"/>
  <c r="H18" i="3"/>
  <c r="H44" i="3"/>
  <c r="H43" i="3"/>
  <c r="H23" i="3"/>
  <c r="H32" i="3"/>
  <c r="H11" i="3"/>
  <c r="H14" i="3"/>
  <c r="H25" i="3"/>
  <c r="H12" i="3"/>
  <c r="H35" i="3"/>
  <c r="H57" i="3"/>
  <c r="H17" i="3"/>
  <c r="H27" i="3"/>
  <c r="H56" i="3"/>
  <c r="H24" i="3"/>
  <c r="H15" i="3"/>
  <c r="H16" i="3"/>
  <c r="H61" i="3"/>
  <c r="H42" i="3"/>
  <c r="H36" i="3"/>
  <c r="H62" i="3"/>
  <c r="H39" i="3"/>
  <c r="H40" i="3"/>
  <c r="H28" i="3"/>
  <c r="H59" i="3"/>
  <c r="H37" i="3"/>
  <c r="H54" i="3"/>
  <c r="H13" i="3"/>
  <c r="H34" i="3"/>
  <c r="H60" i="3"/>
  <c r="H19" i="3"/>
  <c r="H22" i="3"/>
  <c r="H26" i="3"/>
  <c r="H41" i="3"/>
  <c r="H29" i="3"/>
  <c r="H38" i="3"/>
  <c r="H30" i="3"/>
  <c r="G26" i="3"/>
  <c r="G33" i="3"/>
  <c r="G11" i="3"/>
  <c r="G34" i="3"/>
  <c r="G40" i="3"/>
  <c r="K50" i="3"/>
  <c r="G54" i="3"/>
  <c r="G16" i="3"/>
  <c r="G17" i="3"/>
  <c r="G59" i="3"/>
  <c r="G57" i="3"/>
  <c r="D52" i="4"/>
  <c r="G42" i="3"/>
  <c r="G28" i="3"/>
  <c r="G38" i="3"/>
  <c r="G39" i="3"/>
  <c r="G12" i="3"/>
  <c r="F50" i="3"/>
  <c r="G32" i="3"/>
  <c r="G23" i="3"/>
  <c r="G61" i="3"/>
  <c r="G25" i="3"/>
  <c r="K52" i="3"/>
  <c r="G15" i="3"/>
  <c r="G27" i="3"/>
  <c r="G20" i="3"/>
  <c r="G44" i="3"/>
  <c r="G62" i="3"/>
  <c r="G50" i="3"/>
  <c r="G43" i="3"/>
  <c r="G41" i="3"/>
  <c r="G36" i="3"/>
  <c r="G60" i="3"/>
  <c r="G14" i="3"/>
  <c r="G19" i="3"/>
  <c r="G24" i="3"/>
  <c r="G22" i="3"/>
  <c r="G30" i="3"/>
  <c r="G29" i="3"/>
  <c r="G31" i="3"/>
  <c r="G35" i="3"/>
  <c r="G18" i="3"/>
  <c r="G10" i="3"/>
  <c r="G37" i="3"/>
  <c r="G13" i="3"/>
  <c r="C57" i="2"/>
  <c r="H52" i="2"/>
  <c r="C59" i="2"/>
  <c r="C14" i="2"/>
  <c r="C32" i="2"/>
  <c r="C43" i="2"/>
  <c r="C30" i="2"/>
  <c r="C17" i="2"/>
  <c r="C42" i="2"/>
  <c r="C31" i="2"/>
  <c r="C41" i="2"/>
  <c r="C28" i="2"/>
  <c r="C19" i="2"/>
  <c r="C56" i="2"/>
  <c r="C36" i="2"/>
  <c r="C11" i="2"/>
  <c r="C20" i="2"/>
  <c r="C44" i="2"/>
  <c r="C38" i="2"/>
  <c r="C37" i="2"/>
  <c r="C18" i="2"/>
  <c r="C29" i="2"/>
  <c r="C13" i="2"/>
  <c r="C15" i="2"/>
  <c r="C54" i="2"/>
  <c r="C34" i="2"/>
  <c r="C33" i="2"/>
  <c r="C23" i="2"/>
  <c r="C62" i="2"/>
  <c r="C25" i="2"/>
  <c r="C22" i="2"/>
  <c r="C10" i="2"/>
  <c r="C35" i="2"/>
  <c r="C16" i="2"/>
  <c r="C12" i="2"/>
  <c r="C61" i="2"/>
  <c r="C26" i="2"/>
  <c r="C39" i="2"/>
  <c r="C40" i="2"/>
  <c r="C60" i="2"/>
  <c r="C27" i="2"/>
  <c r="C24" i="2"/>
  <c r="D52" i="1" l="1"/>
  <c r="B21" i="1" s="1"/>
  <c r="E52" i="5"/>
  <c r="C21" i="5" s="1"/>
  <c r="G48" i="5"/>
  <c r="G47" i="5"/>
  <c r="G46" i="5"/>
  <c r="G45" i="5"/>
  <c r="C25" i="4"/>
  <c r="C45" i="4"/>
  <c r="C48" i="4"/>
  <c r="C46" i="4"/>
  <c r="C47" i="4"/>
  <c r="G48" i="4"/>
  <c r="G47" i="4"/>
  <c r="G46" i="4"/>
  <c r="G45" i="4"/>
  <c r="C47" i="1"/>
  <c r="C46" i="1"/>
  <c r="C48" i="1"/>
  <c r="C45" i="1"/>
  <c r="C18" i="4"/>
  <c r="C26" i="4"/>
  <c r="C34" i="4"/>
  <c r="C22" i="4"/>
  <c r="C40" i="4"/>
  <c r="C38" i="4"/>
  <c r="C50" i="4"/>
  <c r="C27" i="4"/>
  <c r="C19" i="4"/>
  <c r="C58" i="4"/>
  <c r="C60" i="4"/>
  <c r="C33" i="4"/>
  <c r="C12" i="4"/>
  <c r="C11" i="4"/>
  <c r="C35" i="4"/>
  <c r="C15" i="4"/>
  <c r="C55" i="4"/>
  <c r="C23" i="4"/>
  <c r="C56" i="4"/>
  <c r="C20" i="4"/>
  <c r="C31" i="4"/>
  <c r="C24" i="4"/>
  <c r="C28" i="4"/>
  <c r="C30" i="4"/>
  <c r="C16" i="4"/>
  <c r="C29" i="4"/>
  <c r="G55" i="5"/>
  <c r="C57" i="4"/>
  <c r="C14" i="4"/>
  <c r="F50" i="4"/>
  <c r="C44" i="4"/>
  <c r="C37" i="4"/>
  <c r="C41" i="4"/>
  <c r="F50" i="5"/>
  <c r="C10" i="4"/>
  <c r="C43" i="4"/>
  <c r="C59" i="4"/>
  <c r="C62" i="4"/>
  <c r="C54" i="4"/>
  <c r="C17" i="4"/>
  <c r="C32" i="4"/>
  <c r="C61" i="4"/>
  <c r="C39" i="4"/>
  <c r="C36" i="4"/>
  <c r="C42" i="4"/>
  <c r="C13" i="4"/>
  <c r="G55" i="4"/>
  <c r="F50" i="1"/>
  <c r="B43" i="1"/>
  <c r="B55" i="1"/>
  <c r="B27" i="1"/>
  <c r="B57" i="1"/>
  <c r="C55" i="1"/>
  <c r="B15" i="1"/>
  <c r="B11" i="1"/>
  <c r="B23" i="1"/>
  <c r="B36" i="1"/>
  <c r="B62" i="1"/>
  <c r="B13" i="1"/>
  <c r="B25" i="1"/>
  <c r="B32" i="1"/>
  <c r="B39" i="1"/>
  <c r="G58" i="5"/>
  <c r="G58" i="4"/>
  <c r="K52" i="5"/>
  <c r="G40" i="5"/>
  <c r="G34" i="5"/>
  <c r="G35" i="5"/>
  <c r="G22" i="5"/>
  <c r="G39" i="5"/>
  <c r="G29" i="5"/>
  <c r="G11" i="5"/>
  <c r="G42" i="5"/>
  <c r="G62" i="5"/>
  <c r="G54" i="5"/>
  <c r="G18" i="5"/>
  <c r="G33" i="5"/>
  <c r="G30" i="5"/>
  <c r="G20" i="5"/>
  <c r="G37" i="5"/>
  <c r="G23" i="5"/>
  <c r="G13" i="5"/>
  <c r="G27" i="5"/>
  <c r="G28" i="5"/>
  <c r="G41" i="5"/>
  <c r="G19" i="5"/>
  <c r="G17" i="5"/>
  <c r="G36" i="5"/>
  <c r="G14" i="5"/>
  <c r="G15" i="5"/>
  <c r="G43" i="5"/>
  <c r="G32" i="5"/>
  <c r="G44" i="5"/>
  <c r="G31" i="5"/>
  <c r="G56" i="5"/>
  <c r="G26" i="5"/>
  <c r="G38" i="5"/>
  <c r="G24" i="5"/>
  <c r="G61" i="5"/>
  <c r="G57" i="5"/>
  <c r="G59" i="5"/>
  <c r="G60" i="5"/>
  <c r="G25" i="5"/>
  <c r="G10" i="5"/>
  <c r="G16" i="5"/>
  <c r="G12" i="5"/>
  <c r="G50" i="5"/>
  <c r="H52" i="4"/>
  <c r="G52" i="1"/>
  <c r="C50" i="1"/>
  <c r="C58" i="1"/>
  <c r="C57" i="1"/>
  <c r="D52" i="2"/>
  <c r="B21" i="2" s="1"/>
  <c r="G52" i="2"/>
  <c r="C52" i="3"/>
  <c r="G24" i="4"/>
  <c r="G27" i="4"/>
  <c r="G54" i="4"/>
  <c r="G29" i="4"/>
  <c r="G15" i="4"/>
  <c r="G26" i="4"/>
  <c r="G32" i="4"/>
  <c r="G25" i="4"/>
  <c r="G28" i="4"/>
  <c r="G20" i="4"/>
  <c r="G36" i="4"/>
  <c r="G33" i="4"/>
  <c r="G37" i="4"/>
  <c r="G43" i="4"/>
  <c r="G62" i="4"/>
  <c r="G50" i="4"/>
  <c r="G61" i="4"/>
  <c r="G41" i="4"/>
  <c r="G23" i="4"/>
  <c r="G38" i="4"/>
  <c r="G57" i="4"/>
  <c r="K52" i="4"/>
  <c r="G16" i="4"/>
  <c r="G42" i="4"/>
  <c r="G56" i="4"/>
  <c r="G17" i="4"/>
  <c r="G14" i="4"/>
  <c r="G11" i="4"/>
  <c r="G13" i="4"/>
  <c r="G35" i="4"/>
  <c r="G34" i="4"/>
  <c r="G59" i="4"/>
  <c r="G22" i="4"/>
  <c r="G60" i="4"/>
  <c r="G40" i="4"/>
  <c r="G18" i="4"/>
  <c r="G44" i="4"/>
  <c r="G31" i="4"/>
  <c r="G30" i="4"/>
  <c r="G12" i="4"/>
  <c r="G10" i="4"/>
  <c r="G19" i="4"/>
  <c r="G39" i="4"/>
  <c r="B21" i="5"/>
  <c r="H52" i="1"/>
  <c r="C11" i="1"/>
  <c r="C35" i="1"/>
  <c r="C27" i="1"/>
  <c r="C32" i="1"/>
  <c r="C56" i="1"/>
  <c r="C33" i="1"/>
  <c r="C14" i="1"/>
  <c r="C20" i="1"/>
  <c r="C15" i="1"/>
  <c r="C62" i="1"/>
  <c r="C34" i="1"/>
  <c r="C16" i="1"/>
  <c r="C13" i="1"/>
  <c r="C25" i="1"/>
  <c r="C12" i="1"/>
  <c r="C26" i="1"/>
  <c r="C41" i="1"/>
  <c r="C54" i="1"/>
  <c r="C60" i="1"/>
  <c r="C24" i="1"/>
  <c r="C28" i="1"/>
  <c r="C10" i="1"/>
  <c r="C36" i="1"/>
  <c r="C39" i="1"/>
  <c r="C29" i="1"/>
  <c r="C17" i="1"/>
  <c r="C44" i="1"/>
  <c r="C61" i="1"/>
  <c r="C43" i="1"/>
  <c r="C18" i="1"/>
  <c r="C22" i="1"/>
  <c r="C38" i="1"/>
  <c r="C59" i="1"/>
  <c r="C19" i="1"/>
  <c r="C40" i="1"/>
  <c r="F52" i="1"/>
  <c r="C31" i="1"/>
  <c r="C42" i="1"/>
  <c r="C30" i="1"/>
  <c r="C23" i="1"/>
  <c r="C37" i="1"/>
  <c r="H52" i="5"/>
  <c r="H52" i="3"/>
  <c r="B21" i="4"/>
  <c r="D52" i="3"/>
  <c r="B21" i="3" s="1"/>
  <c r="G52" i="3"/>
  <c r="C52" i="2"/>
  <c r="B58" i="1" l="1"/>
  <c r="B37" i="1"/>
  <c r="B22" i="1"/>
  <c r="B35" i="1"/>
  <c r="B59" i="1"/>
  <c r="B12" i="1"/>
  <c r="B31" i="1"/>
  <c r="B38" i="1"/>
  <c r="B24" i="1"/>
  <c r="B17" i="1"/>
  <c r="B42" i="1"/>
  <c r="B41" i="1"/>
  <c r="B16" i="1"/>
  <c r="B40" i="1"/>
  <c r="B33" i="1"/>
  <c r="B28" i="1"/>
  <c r="B30" i="1"/>
  <c r="B20" i="1"/>
  <c r="B29" i="1"/>
  <c r="B44" i="1"/>
  <c r="B14" i="1"/>
  <c r="B52" i="1" s="1"/>
  <c r="B56" i="1"/>
  <c r="B48" i="1"/>
  <c r="B19" i="1"/>
  <c r="B34" i="1"/>
  <c r="B18" i="1"/>
  <c r="B10" i="1"/>
  <c r="B26" i="1"/>
  <c r="B54" i="1"/>
  <c r="B45" i="1"/>
  <c r="B50" i="1"/>
  <c r="B61" i="1"/>
  <c r="B46" i="1"/>
  <c r="B60" i="1"/>
  <c r="B47" i="1"/>
  <c r="C58" i="5"/>
  <c r="C44" i="5"/>
  <c r="C34" i="5"/>
  <c r="C42" i="5"/>
  <c r="C43" i="5"/>
  <c r="C14" i="5"/>
  <c r="C16" i="5"/>
  <c r="C22" i="5"/>
  <c r="C29" i="5"/>
  <c r="C30" i="5"/>
  <c r="C62" i="5"/>
  <c r="C39" i="5"/>
  <c r="C19" i="5"/>
  <c r="C61" i="5"/>
  <c r="C54" i="5"/>
  <c r="C41" i="5"/>
  <c r="C55" i="5"/>
  <c r="C46" i="5"/>
  <c r="C45" i="5"/>
  <c r="C18" i="5"/>
  <c r="C26" i="5"/>
  <c r="C40" i="5"/>
  <c r="C38" i="5"/>
  <c r="C35" i="5"/>
  <c r="C47" i="5"/>
  <c r="C20" i="5"/>
  <c r="C15" i="5"/>
  <c r="C10" i="5"/>
  <c r="C28" i="5"/>
  <c r="C24" i="5"/>
  <c r="C11" i="5"/>
  <c r="C25" i="5"/>
  <c r="C17" i="5"/>
  <c r="C27" i="5"/>
  <c r="C57" i="5"/>
  <c r="C13" i="5"/>
  <c r="C59" i="5"/>
  <c r="C56" i="5"/>
  <c r="C36" i="5"/>
  <c r="C32" i="5"/>
  <c r="C33" i="5"/>
  <c r="C31" i="5"/>
  <c r="C23" i="5"/>
  <c r="C37" i="5"/>
  <c r="C60" i="5"/>
  <c r="C12" i="5"/>
  <c r="C50" i="5"/>
  <c r="C48" i="5"/>
  <c r="B10" i="3"/>
  <c r="B45" i="3"/>
  <c r="B47" i="3"/>
  <c r="B48" i="3"/>
  <c r="B46" i="3"/>
  <c r="B45" i="2"/>
  <c r="B48" i="2"/>
  <c r="B47" i="2"/>
  <c r="B46" i="2"/>
  <c r="B47" i="4"/>
  <c r="B48" i="4"/>
  <c r="B45" i="4"/>
  <c r="B46" i="4"/>
  <c r="B47" i="5"/>
  <c r="B48" i="5"/>
  <c r="B46" i="5"/>
  <c r="B45" i="5"/>
  <c r="C52" i="4"/>
  <c r="B55" i="5"/>
  <c r="B55" i="4"/>
  <c r="B55" i="3"/>
  <c r="B55" i="2"/>
  <c r="B58" i="3"/>
  <c r="B40" i="2"/>
  <c r="G52" i="5"/>
  <c r="B50" i="5"/>
  <c r="B58" i="5"/>
  <c r="B20" i="2"/>
  <c r="B12" i="4"/>
  <c r="B58" i="4"/>
  <c r="B26" i="2"/>
  <c r="B58" i="2"/>
  <c r="F52" i="2"/>
  <c r="B32" i="2"/>
  <c r="B25" i="2"/>
  <c r="B12" i="2"/>
  <c r="B33" i="2"/>
  <c r="B60" i="2"/>
  <c r="B59" i="2"/>
  <c r="B54" i="2"/>
  <c r="B34" i="2"/>
  <c r="B28" i="2"/>
  <c r="B50" i="2"/>
  <c r="B24" i="2"/>
  <c r="B10" i="2"/>
  <c r="B22" i="2"/>
  <c r="B27" i="2"/>
  <c r="B35" i="2"/>
  <c r="B31" i="2"/>
  <c r="B41" i="2"/>
  <c r="B11" i="2"/>
  <c r="B38" i="2"/>
  <c r="B36" i="2"/>
  <c r="B39" i="2"/>
  <c r="B14" i="2"/>
  <c r="B61" i="2"/>
  <c r="B13" i="2"/>
  <c r="B17" i="2"/>
  <c r="B15" i="2"/>
  <c r="B30" i="2"/>
  <c r="B42" i="2"/>
  <c r="B23" i="2"/>
  <c r="B18" i="2"/>
  <c r="B62" i="2"/>
  <c r="B43" i="2"/>
  <c r="B37" i="2"/>
  <c r="B16" i="2"/>
  <c r="B56" i="2"/>
  <c r="B57" i="2"/>
  <c r="B19" i="2"/>
  <c r="B44" i="2"/>
  <c r="B29" i="2"/>
  <c r="F52" i="5"/>
  <c r="B41" i="5"/>
  <c r="B13" i="5"/>
  <c r="B31" i="5"/>
  <c r="B35" i="5"/>
  <c r="B14" i="5"/>
  <c r="B17" i="5"/>
  <c r="B16" i="5"/>
  <c r="B36" i="5"/>
  <c r="B26" i="5"/>
  <c r="B56" i="5"/>
  <c r="B20" i="5"/>
  <c r="B37" i="5"/>
  <c r="B42" i="5"/>
  <c r="B40" i="5"/>
  <c r="B60" i="5"/>
  <c r="B59" i="5"/>
  <c r="B39" i="5"/>
  <c r="B62" i="5"/>
  <c r="B61" i="5"/>
  <c r="B23" i="5"/>
  <c r="B22" i="5"/>
  <c r="B28" i="5"/>
  <c r="B29" i="5"/>
  <c r="B54" i="5"/>
  <c r="B10" i="5"/>
  <c r="B25" i="5"/>
  <c r="B57" i="5"/>
  <c r="B24" i="5"/>
  <c r="B44" i="5"/>
  <c r="B19" i="5"/>
  <c r="B38" i="5"/>
  <c r="B27" i="5"/>
  <c r="B30" i="5"/>
  <c r="B43" i="5"/>
  <c r="B15" i="5"/>
  <c r="B11" i="5"/>
  <c r="B12" i="5"/>
  <c r="B18" i="5"/>
  <c r="B33" i="5"/>
  <c r="B34" i="5"/>
  <c r="B32" i="5"/>
  <c r="G52" i="4"/>
  <c r="C52" i="1"/>
  <c r="B37" i="3"/>
  <c r="B25" i="3"/>
  <c r="B26" i="3"/>
  <c r="B18" i="3"/>
  <c r="B60" i="3"/>
  <c r="B20" i="3"/>
  <c r="B17" i="3"/>
  <c r="B61" i="4"/>
  <c r="B57" i="4"/>
  <c r="B56" i="4"/>
  <c r="B11" i="4"/>
  <c r="B41" i="4"/>
  <c r="B34" i="4"/>
  <c r="B35" i="4"/>
  <c r="B27" i="4"/>
  <c r="B20" i="4"/>
  <c r="B36" i="4"/>
  <c r="B50" i="4"/>
  <c r="B17" i="4"/>
  <c r="B10" i="4"/>
  <c r="B24" i="4"/>
  <c r="B15" i="3"/>
  <c r="B33" i="3"/>
  <c r="B54" i="4"/>
  <c r="B44" i="4"/>
  <c r="B23" i="4"/>
  <c r="B14" i="4"/>
  <c r="B59" i="4"/>
  <c r="B13" i="4"/>
  <c r="B38" i="4"/>
  <c r="B32" i="4"/>
  <c r="B60" i="4"/>
  <c r="B40" i="3"/>
  <c r="B36" i="3"/>
  <c r="B30" i="4"/>
  <c r="B43" i="4"/>
  <c r="B42" i="4"/>
  <c r="B25" i="4"/>
  <c r="B19" i="4"/>
  <c r="B15" i="4"/>
  <c r="B62" i="4"/>
  <c r="B22" i="4"/>
  <c r="B39" i="4"/>
  <c r="B37" i="4"/>
  <c r="B28" i="4"/>
  <c r="B26" i="4"/>
  <c r="B29" i="4"/>
  <c r="B16" i="4"/>
  <c r="B31" i="4"/>
  <c r="F52" i="4"/>
  <c r="B33" i="4"/>
  <c r="B18" i="4"/>
  <c r="B40" i="4"/>
  <c r="B24" i="3"/>
  <c r="F52" i="3"/>
  <c r="B13" i="3"/>
  <c r="B61" i="3"/>
  <c r="B50" i="3"/>
  <c r="B16" i="3"/>
  <c r="B41" i="3"/>
  <c r="B32" i="3"/>
  <c r="B14" i="3"/>
  <c r="B44" i="3"/>
  <c r="B54" i="3"/>
  <c r="B59" i="3"/>
  <c r="B39" i="3"/>
  <c r="B62" i="3"/>
  <c r="B43" i="3"/>
  <c r="B28" i="3"/>
  <c r="B42" i="3"/>
  <c r="B27" i="3"/>
  <c r="B11" i="3"/>
  <c r="B23" i="3"/>
  <c r="B22" i="3"/>
  <c r="B57" i="3"/>
  <c r="B35" i="3"/>
  <c r="B31" i="3"/>
  <c r="B19" i="3"/>
  <c r="B34" i="3"/>
  <c r="B29" i="3"/>
  <c r="B56" i="3"/>
  <c r="B12" i="3"/>
  <c r="B30" i="3"/>
  <c r="B38" i="3"/>
  <c r="C52" i="5" l="1"/>
  <c r="B52" i="3"/>
  <c r="B52" i="2"/>
  <c r="B52" i="5"/>
  <c r="B52" i="4"/>
</calcChain>
</file>

<file path=xl/sharedStrings.xml><?xml version="1.0" encoding="utf-8"?>
<sst xmlns="http://schemas.openxmlformats.org/spreadsheetml/2006/main" count="761" uniqueCount="127">
  <si>
    <t>Immatrikulationen von neuen Personenwagen  (CH+FL)</t>
  </si>
  <si>
    <t>Mises en circulation des voitures de tourisme neuves (CH+FL)</t>
  </si>
  <si>
    <t>Marken</t>
  </si>
  <si>
    <t>+/- %</t>
  </si>
  <si>
    <t>Alfa Romeo</t>
  </si>
  <si>
    <t>Aston Martin</t>
  </si>
  <si>
    <t>Audi</t>
  </si>
  <si>
    <t>BMW</t>
  </si>
  <si>
    <t>BMW Alpina</t>
  </si>
  <si>
    <t>Citroën</t>
  </si>
  <si>
    <t>Dacia</t>
  </si>
  <si>
    <t>Fiat</t>
  </si>
  <si>
    <t>Ford</t>
  </si>
  <si>
    <t>Honda</t>
  </si>
  <si>
    <t xml:space="preserve">Hyundai </t>
  </si>
  <si>
    <t>Jeep</t>
  </si>
  <si>
    <t>Kia</t>
  </si>
  <si>
    <t>Lexus</t>
  </si>
  <si>
    <t>Maserati</t>
  </si>
  <si>
    <t>Mazda</t>
  </si>
  <si>
    <t>Mitsubishi</t>
  </si>
  <si>
    <t>Nissan</t>
  </si>
  <si>
    <t>Opel</t>
  </si>
  <si>
    <t>Peugeot</t>
  </si>
  <si>
    <t>Porsche</t>
  </si>
  <si>
    <t>Renault</t>
  </si>
  <si>
    <t>Smart</t>
  </si>
  <si>
    <t>Subaru</t>
  </si>
  <si>
    <t>Suzuki</t>
  </si>
  <si>
    <t>Diverse Marken</t>
  </si>
  <si>
    <t>GESAMT-TOTAL</t>
  </si>
  <si>
    <t xml:space="preserve"> </t>
  </si>
  <si>
    <t>Marktanteil [%]</t>
  </si>
  <si>
    <t>Jaguar</t>
  </si>
  <si>
    <t>4 x 4</t>
  </si>
  <si>
    <t>Elektrisch</t>
  </si>
  <si>
    <t>CNG</t>
  </si>
  <si>
    <t>Wasserstoff / Elektr.</t>
  </si>
  <si>
    <t>DIESEL</t>
  </si>
  <si>
    <t>Alpine</t>
  </si>
  <si>
    <t>DS Automobiles</t>
  </si>
  <si>
    <t>Škoda</t>
  </si>
  <si>
    <t>Mini</t>
  </si>
  <si>
    <t>Land Rover</t>
  </si>
  <si>
    <t>SsangYong</t>
  </si>
  <si>
    <t xml:space="preserve">  Kum. 20</t>
  </si>
  <si>
    <t>PHEV* inkl. Parallel-, ohne Direktimport / incl. importation parallèle, exclu. importation directe</t>
  </si>
  <si>
    <t xml:space="preserve">  Kum. 21</t>
  </si>
  <si>
    <t xml:space="preserve"> Kum. 20</t>
  </si>
  <si>
    <t>Januar - Juli 2021</t>
  </si>
  <si>
    <t>janvier - juillet 2021</t>
  </si>
  <si>
    <t>Januar - Juni 2021</t>
  </si>
  <si>
    <t>janvier - juin 2021</t>
  </si>
  <si>
    <t>Januar - Mai 2021</t>
  </si>
  <si>
    <t>janvier - mai 2021</t>
  </si>
  <si>
    <t>Januar - April 2021</t>
  </si>
  <si>
    <t>janvier - avril 2021</t>
  </si>
  <si>
    <t>Januar - März 2021</t>
  </si>
  <si>
    <t>janvier - mars 2021</t>
  </si>
  <si>
    <t>Januar - Februar 2021</t>
  </si>
  <si>
    <t>janvier - février 2021</t>
  </si>
  <si>
    <t>Januar 2021</t>
  </si>
  <si>
    <t>janvier 2021</t>
  </si>
  <si>
    <t>Quelle, source: auto-schweiz ASTRA/OFROU / MOFIS 01.04.2021</t>
  </si>
  <si>
    <t>Quelle, source: auto-schweiz ASTRA/OFROU / MOFIS 01.06.2021</t>
  </si>
  <si>
    <t>Quelle, source: auto-schweiz ASTRA/OFROU / MOFIS 01.07.2021</t>
  </si>
  <si>
    <t>Mercedes-Benz</t>
  </si>
  <si>
    <t>BENZIN</t>
  </si>
  <si>
    <t>SUMME UEBRIGE</t>
  </si>
  <si>
    <t>Stichtag / date de référence: 31. Januar 2021  lc</t>
  </si>
  <si>
    <t>Stichtag / date de référence: 28.02.2021  lc</t>
  </si>
  <si>
    <t>Stichtag / date de référence: 31.03.2021  lc</t>
  </si>
  <si>
    <t>Stichtag / date de référence: 30.04.2021  lc</t>
  </si>
  <si>
    <t>Stichtag / date de référence: 31.05.2021  lc</t>
  </si>
  <si>
    <t>Stichtag / date de référence: 30.06.2021  lc</t>
  </si>
  <si>
    <t>Hybrid HEV + MHEV</t>
  </si>
  <si>
    <t>Seat / Cupra</t>
  </si>
  <si>
    <t>Plug-In PHEV* + REX</t>
  </si>
  <si>
    <t>Tesla</t>
  </si>
  <si>
    <t>Toyota</t>
  </si>
  <si>
    <t>Volkswagen</t>
  </si>
  <si>
    <t>Volvo</t>
  </si>
  <si>
    <t>Quelle, source: auto-schweiz ASTRA/OFROU / MOFIS 01.02.2021</t>
  </si>
  <si>
    <t>Genesis</t>
  </si>
  <si>
    <t>Quelle, source: auto-schweiz ASTRA/OFROU / MOFIS 01.03.2021</t>
  </si>
  <si>
    <t>Quelle, source: auto-schweiz ASTRA/OFROU / MOFIS 03.05.2021</t>
  </si>
  <si>
    <t>Immatrikulationen von neuen Personenwagen (CH &amp; FL)
Mises en circulation des viotures de tourisme neuves (CH &amp; FL)</t>
  </si>
  <si>
    <t>Stichtag / date de référence:  31.07.2021/lc</t>
  </si>
  <si>
    <t>Marktanteil %</t>
  </si>
  <si>
    <t>part du marché %</t>
  </si>
  <si>
    <t>Marken / marques</t>
  </si>
  <si>
    <t>Jul. 2021</t>
  </si>
  <si>
    <t>Jul. 2020</t>
  </si>
  <si>
    <t>Kum. 2021</t>
  </si>
  <si>
    <t>Kum. 2020</t>
  </si>
  <si>
    <t>Hyundai</t>
  </si>
  <si>
    <t>Total</t>
  </si>
  <si>
    <t>Benzin</t>
  </si>
  <si>
    <t>Diesel</t>
  </si>
  <si>
    <t>Wasserstoff/Elektrisch</t>
  </si>
  <si>
    <t>Diverse</t>
  </si>
  <si>
    <t>Summe Übrige</t>
  </si>
  <si>
    <t>Quelle, source: auto-schweiz ASTRA/OFROU / MOFIS 02.08.2021</t>
  </si>
  <si>
    <t>Januar - August 2021</t>
  </si>
  <si>
    <t>Stichtag / date de référence:  31.08.2021/lc</t>
  </si>
  <si>
    <t>janvier - août 2021</t>
  </si>
  <si>
    <t>Aug. 2021</t>
  </si>
  <si>
    <t>Aug. 2020</t>
  </si>
  <si>
    <t>Quelle, source: auto-schweiz ASTRA/OFROU / MOFIS 01.09.2021</t>
  </si>
  <si>
    <t>Januar - September 2021</t>
  </si>
  <si>
    <t>Stichtag / date de référence:  30.09.2021/lc</t>
  </si>
  <si>
    <t>janvier - septembre 2021</t>
  </si>
  <si>
    <t>Sep. 2021</t>
  </si>
  <si>
    <t>Sep. 2020</t>
  </si>
  <si>
    <t>Quelle, source: auto-schweiz ASTRA/OFROU / MOFIS 01.10.2021</t>
  </si>
  <si>
    <t>Januar - Oktober 2021</t>
  </si>
  <si>
    <t>Stichtag / date de référence:  31.10.2021/lc</t>
  </si>
  <si>
    <t>janvier - octobre 2021</t>
  </si>
  <si>
    <t>Okt. 2021</t>
  </si>
  <si>
    <t>Okt. 2020</t>
  </si>
  <si>
    <t>Quelle, source: auto-schweiz ASTRA/OFROU / MOFIS 01.11.2021</t>
  </si>
  <si>
    <t>Januar - November 2021</t>
  </si>
  <si>
    <t>Stichtag / date de référence:  30.11.2021/lc</t>
  </si>
  <si>
    <t>janvier - novembre 2021</t>
  </si>
  <si>
    <t>Nov. 2021</t>
  </si>
  <si>
    <t>Nov. 2020</t>
  </si>
  <si>
    <t>Quelle, source: auto-schweiz ASTRA/OFROU / MOFIS 01.12.2021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</si>
</sst>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dd/\ mmmm\ yyyy"/>
    <numFmt numFmtId="166" formatCode="mmm/\ yy"/>
    <numFmt numFmtId="167" formatCode="[Green]#,##0.0;[Red]\-#,##0.0"/>
    <numFmt numFmtId="168" formatCode="0.0"/>
    <numFmt numFmtId="169" formatCode="0.0%"/>
    <numFmt numFmtId="170" formatCode="[Color10]#,##0.0;[Red]\-#,##0.0"/>
    <numFmt numFmtId="171" formatCode="_(* #,##0.00_);_(* \(#,##0.00\);_(* &quot;-&quot;??_);_(@_)"/>
    <numFmt numFmtId="172" formatCode="_ * #,##0_ ;_ * \-#,##0_ ;_ * &quot;-&quot;??_ ;_ @_ "/>
    <numFmt numFmtId="173" formatCode="_ * #,##0.0_ ;_ * \-#,##0.0_ ;_ * &quot;-&quot;??_ ;_ @_ "/>
    <numFmt numFmtId="174" formatCode="[Color10]_ * #,##0.0_ ;[Red]_ * \-#,##0.0_ ;[Black]_ * &quot;-&quot;??_ \ ;_ @_ \ "/>
  </numFmts>
  <fonts count="31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11"/>
      <color indexed="48"/>
      <name val="Calibri"/>
      <family val="2"/>
    </font>
    <font>
      <sz val="11"/>
      <name val="Calibri"/>
      <family val="2"/>
    </font>
    <font>
      <i/>
      <sz val="11"/>
      <color indexed="48"/>
      <name val="Calibri"/>
      <family val="2"/>
    </font>
    <font>
      <i/>
      <sz val="10"/>
      <color indexed="48"/>
      <name val="Calibri"/>
      <family val="2"/>
    </font>
    <font>
      <b/>
      <i/>
      <sz val="12"/>
      <color indexed="48"/>
      <name val="Calibri"/>
      <family val="2"/>
    </font>
    <font>
      <sz val="9"/>
      <name val="Calibri"/>
      <family val="2"/>
    </font>
    <font>
      <b/>
      <strike/>
      <sz val="12"/>
      <name val="Calibri"/>
      <family val="2"/>
    </font>
    <font>
      <sz val="10"/>
      <name val="Helv"/>
    </font>
    <font>
      <sz val="8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DDD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</borders>
  <cellStyleXfs count="12">
    <xf numFmtId="0" fontId="0" fillId="0" borderId="0"/>
    <xf numFmtId="9" fontId="19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569">
    <xf numFmtId="0" fontId="0" fillId="0" borderId="0" xfId="0"/>
    <xf numFmtId="0" fontId="9" fillId="0" borderId="0" xfId="0" applyFont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11" fillId="0" borderId="0" xfId="0" applyFont="1"/>
    <xf numFmtId="164" fontId="9" fillId="0" borderId="0" xfId="0" applyNumberFormat="1" applyFont="1"/>
    <xf numFmtId="164" fontId="11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166" fontId="11" fillId="0" borderId="1" xfId="0" applyNumberFormat="1" applyFont="1" applyBorder="1" applyAlignment="1">
      <alignment horizontal="right"/>
    </xf>
    <xf numFmtId="166" fontId="12" fillId="0" borderId="2" xfId="0" applyNumberFormat="1" applyFont="1" applyBorder="1" applyAlignment="1">
      <alignment horizontal="right"/>
    </xf>
    <xf numFmtId="166" fontId="11" fillId="0" borderId="3" xfId="0" applyNumberFormat="1" applyFont="1" applyBorder="1" applyAlignment="1">
      <alignment horizontal="right"/>
    </xf>
    <xf numFmtId="166" fontId="12" fillId="0" borderId="4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0" fontId="11" fillId="0" borderId="2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0" fontId="13" fillId="0" borderId="0" xfId="0" applyFont="1"/>
    <xf numFmtId="168" fontId="13" fillId="0" borderId="6" xfId="0" applyNumberFormat="1" applyFont="1" applyFill="1" applyBorder="1" applyAlignment="1">
      <alignment horizontal="right"/>
    </xf>
    <xf numFmtId="168" fontId="14" fillId="0" borderId="0" xfId="0" applyNumberFormat="1" applyFont="1" applyFill="1" applyBorder="1" applyAlignment="1">
      <alignment horizontal="right"/>
    </xf>
    <xf numFmtId="170" fontId="11" fillId="0" borderId="8" xfId="0" applyNumberFormat="1" applyFont="1" applyFill="1" applyBorder="1" applyAlignment="1">
      <alignment horizontal="right"/>
    </xf>
    <xf numFmtId="168" fontId="13" fillId="0" borderId="0" xfId="0" applyNumberFormat="1" applyFont="1" applyFill="1" applyAlignment="1">
      <alignment horizontal="right"/>
    </xf>
    <xf numFmtId="168" fontId="14" fillId="0" borderId="0" xfId="0" applyNumberFormat="1" applyFont="1" applyFill="1" applyAlignment="1">
      <alignment horizontal="right"/>
    </xf>
    <xf numFmtId="170" fontId="11" fillId="0" borderId="8" xfId="0" applyNumberFormat="1" applyFont="1" applyFill="1" applyBorder="1"/>
    <xf numFmtId="3" fontId="13" fillId="0" borderId="6" xfId="0" applyNumberFormat="1" applyFont="1" applyFill="1" applyBorder="1"/>
    <xf numFmtId="3" fontId="13" fillId="0" borderId="6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/>
    <xf numFmtId="3" fontId="13" fillId="0" borderId="6" xfId="0" applyNumberFormat="1" applyFont="1" applyFill="1" applyBorder="1" applyAlignment="1">
      <alignment horizontal="left"/>
    </xf>
    <xf numFmtId="0" fontId="13" fillId="0" borderId="6" xfId="0" applyFont="1" applyFill="1" applyBorder="1"/>
    <xf numFmtId="168" fontId="14" fillId="0" borderId="4" xfId="0" applyNumberFormat="1" applyFont="1" applyFill="1" applyBorder="1" applyAlignment="1">
      <alignment horizontal="right"/>
    </xf>
    <xf numFmtId="168" fontId="13" fillId="0" borderId="4" xfId="0" applyNumberFormat="1" applyFont="1" applyFill="1" applyBorder="1" applyAlignment="1">
      <alignment horizontal="right"/>
    </xf>
    <xf numFmtId="0" fontId="9" fillId="0" borderId="0" xfId="0" applyFont="1" applyFill="1"/>
    <xf numFmtId="168" fontId="14" fillId="0" borderId="0" xfId="0" applyNumberFormat="1" applyFont="1" applyFill="1"/>
    <xf numFmtId="164" fontId="13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right"/>
    </xf>
    <xf numFmtId="2" fontId="8" fillId="0" borderId="0" xfId="0" applyNumberFormat="1" applyFont="1"/>
    <xf numFmtId="3" fontId="9" fillId="0" borderId="0" xfId="0" applyNumberFormat="1" applyFont="1"/>
    <xf numFmtId="0" fontId="9" fillId="0" borderId="0" xfId="0" applyFont="1" applyBorder="1"/>
    <xf numFmtId="0" fontId="7" fillId="0" borderId="0" xfId="0" applyFont="1" applyBorder="1"/>
    <xf numFmtId="0" fontId="8" fillId="0" borderId="0" xfId="0" applyFont="1" applyBorder="1"/>
    <xf numFmtId="164" fontId="8" fillId="0" borderId="0" xfId="0" applyNumberFormat="1" applyFont="1" applyBorder="1"/>
    <xf numFmtId="0" fontId="11" fillId="0" borderId="0" xfId="0" applyFont="1" applyBorder="1"/>
    <xf numFmtId="17" fontId="8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8" fillId="0" borderId="0" xfId="0" applyNumberFormat="1" applyFont="1" applyBorder="1"/>
    <xf numFmtId="0" fontId="11" fillId="0" borderId="0" xfId="0" applyNumberFormat="1" applyFont="1" applyBorder="1"/>
    <xf numFmtId="164" fontId="9" fillId="0" borderId="0" xfId="0" applyNumberFormat="1" applyFont="1" applyBorder="1"/>
    <xf numFmtId="164" fontId="8" fillId="0" borderId="0" xfId="0" applyNumberFormat="1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2" fontId="9" fillId="0" borderId="0" xfId="0" applyNumberFormat="1" applyFont="1" applyBorder="1"/>
    <xf numFmtId="17" fontId="8" fillId="0" borderId="0" xfId="0" quotePrefix="1" applyNumberFormat="1" applyFont="1" applyBorder="1" applyAlignment="1">
      <alignment horizontal="right"/>
    </xf>
    <xf numFmtId="0" fontId="9" fillId="2" borderId="0" xfId="0" applyFont="1" applyFill="1"/>
    <xf numFmtId="0" fontId="13" fillId="2" borderId="0" xfId="0" applyFont="1" applyFill="1"/>
    <xf numFmtId="164" fontId="9" fillId="2" borderId="0" xfId="0" applyNumberFormat="1" applyFont="1" applyFill="1"/>
    <xf numFmtId="17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18" fillId="0" borderId="0" xfId="0" applyFont="1" applyBorder="1"/>
    <xf numFmtId="168" fontId="13" fillId="0" borderId="4" xfId="0" applyNumberFormat="1" applyFont="1" applyFill="1" applyBorder="1"/>
    <xf numFmtId="168" fontId="14" fillId="0" borderId="4" xfId="0" applyNumberFormat="1" applyFont="1" applyFill="1" applyBorder="1"/>
    <xf numFmtId="164" fontId="13" fillId="0" borderId="4" xfId="0" applyNumberFormat="1" applyFont="1" applyFill="1" applyBorder="1" applyAlignment="1">
      <alignment horizontal="right"/>
    </xf>
    <xf numFmtId="164" fontId="14" fillId="0" borderId="4" xfId="0" applyNumberFormat="1" applyFont="1" applyFill="1" applyBorder="1" applyAlignment="1">
      <alignment horizontal="right"/>
    </xf>
    <xf numFmtId="170" fontId="11" fillId="0" borderId="5" xfId="0" applyNumberFormat="1" applyFont="1" applyFill="1" applyBorder="1"/>
    <xf numFmtId="3" fontId="12" fillId="0" borderId="4" xfId="0" applyNumberFormat="1" applyFont="1" applyFill="1" applyBorder="1" applyAlignment="1">
      <alignment horizontal="right"/>
    </xf>
    <xf numFmtId="3" fontId="12" fillId="0" borderId="4" xfId="0" applyNumberFormat="1" applyFont="1" applyFill="1" applyBorder="1"/>
    <xf numFmtId="3" fontId="13" fillId="3" borderId="6" xfId="0" applyNumberFormat="1" applyFont="1" applyFill="1" applyBorder="1" applyAlignment="1">
      <alignment horizontal="left"/>
    </xf>
    <xf numFmtId="168" fontId="14" fillId="3" borderId="0" xfId="0" applyNumberFormat="1" applyFont="1" applyFill="1" applyBorder="1" applyAlignment="1">
      <alignment horizontal="right"/>
    </xf>
    <xf numFmtId="3" fontId="13" fillId="3" borderId="6" xfId="0" applyNumberFormat="1" applyFont="1" applyFill="1" applyBorder="1" applyAlignment="1">
      <alignment horizontal="right"/>
    </xf>
    <xf numFmtId="3" fontId="14" fillId="3" borderId="0" xfId="0" applyNumberFormat="1" applyFont="1" applyFill="1" applyAlignment="1">
      <alignment horizontal="right"/>
    </xf>
    <xf numFmtId="170" fontId="11" fillId="3" borderId="8" xfId="0" applyNumberFormat="1" applyFont="1" applyFill="1" applyBorder="1" applyAlignment="1">
      <alignment horizontal="right"/>
    </xf>
    <xf numFmtId="168" fontId="13" fillId="3" borderId="0" xfId="0" applyNumberFormat="1" applyFont="1" applyFill="1" applyAlignment="1">
      <alignment horizontal="right"/>
    </xf>
    <xf numFmtId="168" fontId="14" fillId="3" borderId="0" xfId="0" applyNumberFormat="1" applyFont="1" applyFill="1" applyAlignment="1">
      <alignment horizontal="right"/>
    </xf>
    <xf numFmtId="3" fontId="13" fillId="3" borderId="6" xfId="0" applyNumberFormat="1" applyFont="1" applyFill="1" applyBorder="1"/>
    <xf numFmtId="3" fontId="14" fillId="3" borderId="0" xfId="0" applyNumberFormat="1" applyFont="1" applyFill="1"/>
    <xf numFmtId="170" fontId="11" fillId="3" borderId="8" xfId="0" applyNumberFormat="1" applyFont="1" applyFill="1" applyBorder="1"/>
    <xf numFmtId="0" fontId="13" fillId="3" borderId="6" xfId="0" applyFont="1" applyFill="1" applyBorder="1"/>
    <xf numFmtId="168" fontId="13" fillId="3" borderId="6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168" fontId="13" fillId="3" borderId="7" xfId="0" applyNumberFormat="1" applyFont="1" applyFill="1" applyBorder="1" applyAlignment="1">
      <alignment horizontal="right"/>
    </xf>
    <xf numFmtId="0" fontId="13" fillId="0" borderId="0" xfId="0" applyFont="1" applyFill="1"/>
    <xf numFmtId="166" fontId="11" fillId="4" borderId="1" xfId="0" applyNumberFormat="1" applyFont="1" applyFill="1" applyBorder="1" applyAlignment="1">
      <alignment horizontal="right"/>
    </xf>
    <xf numFmtId="166" fontId="12" fillId="4" borderId="2" xfId="0" applyNumberFormat="1" applyFont="1" applyFill="1" applyBorder="1" applyAlignment="1">
      <alignment horizontal="right"/>
    </xf>
    <xf numFmtId="3" fontId="13" fillId="5" borderId="6" xfId="0" applyNumberFormat="1" applyFont="1" applyFill="1" applyBorder="1"/>
    <xf numFmtId="168" fontId="13" fillId="5" borderId="6" xfId="0" applyNumberFormat="1" applyFont="1" applyFill="1" applyBorder="1" applyAlignment="1">
      <alignment horizontal="right"/>
    </xf>
    <xf numFmtId="168" fontId="14" fillId="5" borderId="0" xfId="0" applyNumberFormat="1" applyFont="1" applyFill="1" applyBorder="1" applyAlignment="1">
      <alignment horizontal="right"/>
    </xf>
    <xf numFmtId="3" fontId="13" fillId="5" borderId="6" xfId="0" applyNumberFormat="1" applyFont="1" applyFill="1" applyBorder="1" applyAlignment="1">
      <alignment horizontal="right"/>
    </xf>
    <xf numFmtId="3" fontId="14" fillId="5" borderId="0" xfId="0" applyNumberFormat="1" applyFont="1" applyFill="1" applyAlignment="1">
      <alignment horizontal="right"/>
    </xf>
    <xf numFmtId="170" fontId="11" fillId="5" borderId="8" xfId="0" applyNumberFormat="1" applyFont="1" applyFill="1" applyBorder="1" applyAlignment="1">
      <alignment horizontal="right"/>
    </xf>
    <xf numFmtId="168" fontId="13" fillId="5" borderId="0" xfId="0" applyNumberFormat="1" applyFont="1" applyFill="1" applyAlignment="1">
      <alignment horizontal="right"/>
    </xf>
    <xf numFmtId="168" fontId="14" fillId="5" borderId="0" xfId="0" applyNumberFormat="1" applyFont="1" applyFill="1" applyAlignment="1">
      <alignment horizontal="right"/>
    </xf>
    <xf numFmtId="170" fontId="11" fillId="5" borderId="8" xfId="0" applyNumberFormat="1" applyFont="1" applyFill="1" applyBorder="1"/>
    <xf numFmtId="0" fontId="13" fillId="5" borderId="6" xfId="0" applyFont="1" applyFill="1" applyBorder="1"/>
    <xf numFmtId="0" fontId="11" fillId="0" borderId="3" xfId="0" applyNumberFormat="1" applyFont="1" applyBorder="1" applyAlignment="1">
      <alignment horizontal="right"/>
    </xf>
    <xf numFmtId="0" fontId="11" fillId="0" borderId="9" xfId="0" applyFont="1" applyBorder="1"/>
    <xf numFmtId="3" fontId="11" fillId="0" borderId="4" xfId="0" applyNumberFormat="1" applyFont="1" applyFill="1" applyBorder="1" applyAlignment="1">
      <alignment horizontal="right"/>
    </xf>
    <xf numFmtId="170" fontId="11" fillId="0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/>
    <xf numFmtId="168" fontId="21" fillId="0" borderId="4" xfId="0" applyNumberFormat="1" applyFont="1" applyFill="1" applyBorder="1" applyAlignment="1">
      <alignment horizontal="right"/>
    </xf>
    <xf numFmtId="168" fontId="22" fillId="0" borderId="4" xfId="0" applyNumberFormat="1" applyFont="1" applyFill="1" applyBorder="1" applyAlignment="1">
      <alignment horizontal="right"/>
    </xf>
    <xf numFmtId="3" fontId="14" fillId="5" borderId="0" xfId="0" applyNumberFormat="1" applyFont="1" applyFill="1" applyBorder="1"/>
    <xf numFmtId="168" fontId="14" fillId="5" borderId="0" xfId="0" applyNumberFormat="1" applyFont="1" applyFill="1"/>
    <xf numFmtId="164" fontId="13" fillId="5" borderId="0" xfId="0" applyNumberFormat="1" applyFont="1" applyFill="1" applyAlignment="1">
      <alignment horizontal="right"/>
    </xf>
    <xf numFmtId="164" fontId="14" fillId="5" borderId="0" xfId="0" applyNumberFormat="1" applyFont="1" applyFill="1" applyAlignment="1">
      <alignment horizontal="right"/>
    </xf>
    <xf numFmtId="3" fontId="11" fillId="5" borderId="6" xfId="0" applyNumberFormat="1" applyFont="1" applyFill="1" applyBorder="1"/>
    <xf numFmtId="3" fontId="13" fillId="0" borderId="0" xfId="0" applyNumberFormat="1" applyFont="1"/>
    <xf numFmtId="0" fontId="9" fillId="0" borderId="0" xfId="0" applyFont="1" applyAlignment="1">
      <alignment vertical="center"/>
    </xf>
    <xf numFmtId="0" fontId="11" fillId="5" borderId="1" xfId="0" applyFont="1" applyFill="1" applyBorder="1"/>
    <xf numFmtId="168" fontId="14" fillId="5" borderId="2" xfId="0" applyNumberFormat="1" applyFont="1" applyFill="1" applyBorder="1" applyAlignment="1">
      <alignment horizontal="right"/>
    </xf>
    <xf numFmtId="3" fontId="11" fillId="5" borderId="1" xfId="0" applyNumberFormat="1" applyFont="1" applyFill="1" applyBorder="1" applyAlignment="1">
      <alignment horizontal="right"/>
    </xf>
    <xf numFmtId="3" fontId="12" fillId="5" borderId="2" xfId="0" applyNumberFormat="1" applyFont="1" applyFill="1" applyBorder="1" applyAlignment="1">
      <alignment horizontal="right"/>
    </xf>
    <xf numFmtId="170" fontId="11" fillId="5" borderId="11" xfId="0" applyNumberFormat="1" applyFont="1" applyFill="1" applyBorder="1" applyAlignment="1">
      <alignment horizontal="right"/>
    </xf>
    <xf numFmtId="168" fontId="13" fillId="5" borderId="2" xfId="0" applyNumberFormat="1" applyFont="1" applyFill="1" applyBorder="1" applyAlignment="1">
      <alignment horizontal="right"/>
    </xf>
    <xf numFmtId="3" fontId="11" fillId="5" borderId="1" xfId="0" applyNumberFormat="1" applyFont="1" applyFill="1" applyBorder="1"/>
    <xf numFmtId="3" fontId="12" fillId="5" borderId="2" xfId="0" applyNumberFormat="1" applyFont="1" applyFill="1" applyBorder="1"/>
    <xf numFmtId="170" fontId="11" fillId="5" borderId="11" xfId="0" applyNumberFormat="1" applyFont="1" applyFill="1" applyBorder="1"/>
    <xf numFmtId="168" fontId="14" fillId="5" borderId="2" xfId="0" applyNumberFormat="1" applyFont="1" applyFill="1" applyBorder="1"/>
    <xf numFmtId="164" fontId="13" fillId="5" borderId="2" xfId="0" applyNumberFormat="1" applyFont="1" applyFill="1" applyBorder="1" applyAlignment="1">
      <alignment horizontal="right"/>
    </xf>
    <xf numFmtId="164" fontId="14" fillId="5" borderId="2" xfId="0" applyNumberFormat="1" applyFont="1" applyFill="1" applyBorder="1" applyAlignment="1">
      <alignment horizontal="right"/>
    </xf>
    <xf numFmtId="168" fontId="14" fillId="5" borderId="8" xfId="0" applyNumberFormat="1" applyFont="1" applyFill="1" applyBorder="1"/>
    <xf numFmtId="168" fontId="13" fillId="0" borderId="1" xfId="0" applyNumberFormat="1" applyFont="1" applyFill="1" applyBorder="1" applyAlignment="1">
      <alignment horizontal="right"/>
    </xf>
    <xf numFmtId="168" fontId="14" fillId="0" borderId="2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170" fontId="11" fillId="0" borderId="11" xfId="0" applyNumberFormat="1" applyFont="1" applyFill="1" applyBorder="1" applyAlignment="1">
      <alignment horizontal="right"/>
    </xf>
    <xf numFmtId="168" fontId="13" fillId="0" borderId="2" xfId="0" applyNumberFormat="1" applyFont="1" applyFill="1" applyBorder="1" applyAlignment="1">
      <alignment horizontal="right"/>
    </xf>
    <xf numFmtId="3" fontId="11" fillId="0" borderId="1" xfId="0" applyNumberFormat="1" applyFont="1" applyFill="1" applyBorder="1"/>
    <xf numFmtId="3" fontId="12" fillId="0" borderId="2" xfId="0" applyNumberFormat="1" applyFont="1" applyFill="1" applyBorder="1"/>
    <xf numFmtId="170" fontId="11" fillId="0" borderId="11" xfId="0" applyNumberFormat="1" applyFont="1" applyFill="1" applyBorder="1"/>
    <xf numFmtId="0" fontId="11" fillId="0" borderId="1" xfId="0" applyFont="1" applyFill="1" applyBorder="1"/>
    <xf numFmtId="168" fontId="14" fillId="0" borderId="2" xfId="0" applyNumberFormat="1" applyFont="1" applyFill="1" applyBorder="1"/>
    <xf numFmtId="164" fontId="13" fillId="0" borderId="2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right"/>
    </xf>
    <xf numFmtId="3" fontId="13" fillId="0" borderId="6" xfId="0" applyNumberFormat="1" applyFont="1" applyBorder="1" applyAlignment="1">
      <alignment horizontal="left"/>
    </xf>
    <xf numFmtId="168" fontId="13" fillId="0" borderId="6" xfId="0" applyNumberFormat="1" applyFont="1" applyBorder="1" applyAlignment="1">
      <alignment horizontal="right"/>
    </xf>
    <xf numFmtId="168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170" fontId="11" fillId="0" borderId="8" xfId="0" applyNumberFormat="1" applyFont="1" applyBorder="1" applyAlignment="1">
      <alignment horizontal="right"/>
    </xf>
    <xf numFmtId="168" fontId="13" fillId="0" borderId="0" xfId="0" applyNumberFormat="1" applyFont="1" applyAlignment="1">
      <alignment horizontal="right"/>
    </xf>
    <xf numFmtId="3" fontId="13" fillId="0" borderId="6" xfId="0" applyNumberFormat="1" applyFont="1" applyBorder="1"/>
    <xf numFmtId="170" fontId="11" fillId="0" borderId="8" xfId="0" applyNumberFormat="1" applyFont="1" applyBorder="1"/>
    <xf numFmtId="0" fontId="13" fillId="0" borderId="6" xfId="0" applyFont="1" applyBorder="1"/>
    <xf numFmtId="0" fontId="20" fillId="0" borderId="0" xfId="0" applyFont="1" applyFill="1"/>
    <xf numFmtId="0" fontId="9" fillId="0" borderId="10" xfId="0" applyFont="1" applyFill="1" applyBorder="1"/>
    <xf numFmtId="0" fontId="17" fillId="0" borderId="10" xfId="0" applyFont="1" applyFill="1" applyBorder="1"/>
    <xf numFmtId="2" fontId="17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/>
    <xf numFmtId="0" fontId="20" fillId="0" borderId="10" xfId="0" applyFont="1" applyFill="1" applyBorder="1"/>
    <xf numFmtId="0" fontId="20" fillId="0" borderId="10" xfId="0" applyNumberFormat="1" applyFont="1" applyFill="1" applyBorder="1"/>
    <xf numFmtId="2" fontId="20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3" xfId="0" applyFont="1" applyFill="1" applyBorder="1"/>
    <xf numFmtId="169" fontId="13" fillId="0" borderId="3" xfId="0" applyNumberFormat="1" applyFont="1" applyFill="1" applyBorder="1" applyAlignment="1">
      <alignment horizontal="right"/>
    </xf>
    <xf numFmtId="169" fontId="14" fillId="0" borderId="4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170" fontId="8" fillId="0" borderId="5" xfId="0" applyNumberFormat="1" applyFont="1" applyFill="1" applyBorder="1" applyAlignment="1">
      <alignment horizontal="right"/>
    </xf>
    <xf numFmtId="169" fontId="13" fillId="0" borderId="4" xfId="0" applyNumberFormat="1" applyFont="1" applyFill="1" applyBorder="1" applyAlignment="1">
      <alignment horizontal="right"/>
    </xf>
    <xf numFmtId="3" fontId="9" fillId="0" borderId="3" xfId="0" applyNumberFormat="1" applyFont="1" applyFill="1" applyBorder="1"/>
    <xf numFmtId="3" fontId="15" fillId="0" borderId="4" xfId="0" applyNumberFormat="1" applyFont="1" applyFill="1" applyBorder="1"/>
    <xf numFmtId="170" fontId="8" fillId="0" borderId="5" xfId="0" applyNumberFormat="1" applyFont="1" applyFill="1" applyBorder="1"/>
    <xf numFmtId="3" fontId="13" fillId="0" borderId="3" xfId="0" applyNumberFormat="1" applyFont="1" applyFill="1" applyBorder="1"/>
    <xf numFmtId="168" fontId="13" fillId="0" borderId="3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170" fontId="11" fillId="0" borderId="5" xfId="0" applyNumberFormat="1" applyFont="1" applyFill="1" applyBorder="1" applyAlignment="1">
      <alignment horizontal="right"/>
    </xf>
    <xf numFmtId="3" fontId="14" fillId="0" borderId="4" xfId="0" applyNumberFormat="1" applyFont="1" applyFill="1" applyBorder="1"/>
    <xf numFmtId="3" fontId="12" fillId="0" borderId="2" xfId="0" applyNumberFormat="1" applyFont="1" applyBorder="1" applyAlignment="1">
      <alignment horizontal="right"/>
    </xf>
    <xf numFmtId="168" fontId="14" fillId="0" borderId="2" xfId="0" applyNumberFormat="1" applyFont="1" applyBorder="1"/>
    <xf numFmtId="170" fontId="11" fillId="0" borderId="11" xfId="0" applyNumberFormat="1" applyFont="1" applyBorder="1"/>
    <xf numFmtId="0" fontId="13" fillId="0" borderId="3" xfId="0" applyFont="1" applyFill="1" applyBorder="1"/>
    <xf numFmtId="168" fontId="13" fillId="5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left"/>
    </xf>
    <xf numFmtId="3" fontId="11" fillId="5" borderId="6" xfId="0" applyNumberFormat="1" applyFont="1" applyFill="1" applyBorder="1" applyAlignment="1">
      <alignment horizontal="left"/>
    </xf>
    <xf numFmtId="168" fontId="13" fillId="5" borderId="6" xfId="1" applyNumberFormat="1" applyFont="1" applyFill="1" applyBorder="1" applyAlignment="1">
      <alignment horizontal="right"/>
    </xf>
    <xf numFmtId="168" fontId="14" fillId="5" borderId="8" xfId="0" applyNumberFormat="1" applyFont="1" applyFill="1" applyBorder="1" applyAlignment="1">
      <alignment horizontal="right"/>
    </xf>
    <xf numFmtId="3" fontId="12" fillId="5" borderId="0" xfId="0" applyNumberFormat="1" applyFont="1" applyFill="1" applyBorder="1" applyAlignment="1">
      <alignment horizontal="right"/>
    </xf>
    <xf numFmtId="3" fontId="12" fillId="5" borderId="0" xfId="0" applyNumberFormat="1" applyFont="1" applyFill="1" applyBorder="1"/>
    <xf numFmtId="168" fontId="13" fillId="5" borderId="1" xfId="1" applyNumberFormat="1" applyFont="1" applyFill="1" applyBorder="1" applyAlignment="1">
      <alignment horizontal="right"/>
    </xf>
    <xf numFmtId="0" fontId="11" fillId="5" borderId="6" xfId="0" applyFont="1" applyFill="1" applyBorder="1"/>
    <xf numFmtId="3" fontId="11" fillId="5" borderId="6" xfId="0" applyNumberFormat="1" applyFont="1" applyFill="1" applyBorder="1" applyAlignment="1">
      <alignment horizontal="right"/>
    </xf>
    <xf numFmtId="164" fontId="13" fillId="5" borderId="6" xfId="0" applyNumberFormat="1" applyFont="1" applyFill="1" applyBorder="1" applyAlignment="1">
      <alignment horizontal="right"/>
    </xf>
    <xf numFmtId="164" fontId="14" fillId="5" borderId="8" xfId="0" applyNumberFormat="1" applyFont="1" applyFill="1" applyBorder="1" applyAlignment="1">
      <alignment horizontal="right"/>
    </xf>
    <xf numFmtId="3" fontId="14" fillId="5" borderId="0" xfId="0" applyNumberFormat="1" applyFont="1" applyFill="1" applyBorder="1" applyAlignment="1">
      <alignment horizontal="right"/>
    </xf>
    <xf numFmtId="0" fontId="11" fillId="5" borderId="3" xfId="0" applyFont="1" applyFill="1" applyBorder="1"/>
    <xf numFmtId="168" fontId="13" fillId="5" borderId="3" xfId="0" applyNumberFormat="1" applyFont="1" applyFill="1" applyBorder="1" applyAlignment="1">
      <alignment horizontal="right"/>
    </xf>
    <xf numFmtId="168" fontId="14" fillId="5" borderId="4" xfId="0" applyNumberFormat="1" applyFont="1" applyFill="1" applyBorder="1" applyAlignment="1">
      <alignment horizontal="right"/>
    </xf>
    <xf numFmtId="3" fontId="11" fillId="5" borderId="3" xfId="0" applyNumberFormat="1" applyFont="1" applyFill="1" applyBorder="1" applyAlignment="1">
      <alignment horizontal="right"/>
    </xf>
    <xf numFmtId="3" fontId="12" fillId="5" borderId="4" xfId="0" applyNumberFormat="1" applyFont="1" applyFill="1" applyBorder="1" applyAlignment="1">
      <alignment horizontal="right"/>
    </xf>
    <xf numFmtId="170" fontId="11" fillId="5" borderId="5" xfId="0" applyNumberFormat="1" applyFont="1" applyFill="1" applyBorder="1" applyAlignment="1">
      <alignment horizontal="right"/>
    </xf>
    <xf numFmtId="168" fontId="13" fillId="5" borderId="4" xfId="0" applyNumberFormat="1" applyFont="1" applyFill="1" applyBorder="1" applyAlignment="1">
      <alignment horizontal="right"/>
    </xf>
    <xf numFmtId="3" fontId="11" fillId="5" borderId="3" xfId="0" applyNumberFormat="1" applyFont="1" applyFill="1" applyBorder="1"/>
    <xf numFmtId="3" fontId="12" fillId="5" borderId="4" xfId="0" applyNumberFormat="1" applyFont="1" applyFill="1" applyBorder="1"/>
    <xf numFmtId="170" fontId="11" fillId="5" borderId="5" xfId="0" applyNumberFormat="1" applyFont="1" applyFill="1" applyBorder="1"/>
    <xf numFmtId="168" fontId="14" fillId="5" borderId="4" xfId="0" applyNumberFormat="1" applyFont="1" applyFill="1" applyBorder="1"/>
    <xf numFmtId="164" fontId="13" fillId="5" borderId="4" xfId="0" applyNumberFormat="1" applyFont="1" applyFill="1" applyBorder="1" applyAlignment="1">
      <alignment horizontal="right"/>
    </xf>
    <xf numFmtId="164" fontId="14" fillId="5" borderId="4" xfId="0" applyNumberFormat="1" applyFont="1" applyFill="1" applyBorder="1" applyAlignment="1">
      <alignment horizontal="right"/>
    </xf>
    <xf numFmtId="0" fontId="7" fillId="5" borderId="3" xfId="0" applyFont="1" applyFill="1" applyBorder="1" applyAlignment="1">
      <alignment vertical="center"/>
    </xf>
    <xf numFmtId="168" fontId="13" fillId="5" borderId="3" xfId="0" applyNumberFormat="1" applyFont="1" applyFill="1" applyBorder="1" applyAlignment="1">
      <alignment horizontal="right" vertical="center"/>
    </xf>
    <xf numFmtId="168" fontId="14" fillId="5" borderId="4" xfId="0" applyNumberFormat="1" applyFont="1" applyFill="1" applyBorder="1" applyAlignment="1">
      <alignment horizontal="right" vertical="center"/>
    </xf>
    <xf numFmtId="3" fontId="7" fillId="5" borderId="3" xfId="0" applyNumberFormat="1" applyFont="1" applyFill="1" applyBorder="1" applyAlignment="1">
      <alignment horizontal="right" vertical="center"/>
    </xf>
    <xf numFmtId="3" fontId="16" fillId="5" borderId="4" xfId="0" applyNumberFormat="1" applyFont="1" applyFill="1" applyBorder="1" applyAlignment="1">
      <alignment horizontal="right" vertical="center"/>
    </xf>
    <xf numFmtId="170" fontId="7" fillId="5" borderId="5" xfId="0" applyNumberFormat="1" applyFont="1" applyFill="1" applyBorder="1" applyAlignment="1">
      <alignment horizontal="right" vertical="center"/>
    </xf>
    <xf numFmtId="168" fontId="13" fillId="5" borderId="4" xfId="0" applyNumberFormat="1" applyFont="1" applyFill="1" applyBorder="1" applyAlignment="1">
      <alignment horizontal="right" vertical="center"/>
    </xf>
    <xf numFmtId="3" fontId="7" fillId="5" borderId="3" xfId="0" applyNumberFormat="1" applyFont="1" applyFill="1" applyBorder="1" applyAlignment="1">
      <alignment vertical="center"/>
    </xf>
    <xf numFmtId="170" fontId="7" fillId="5" borderId="5" xfId="0" applyNumberFormat="1" applyFont="1" applyFill="1" applyBorder="1" applyAlignment="1">
      <alignment vertical="center"/>
    </xf>
    <xf numFmtId="0" fontId="9" fillId="0" borderId="4" xfId="0" applyFont="1" applyFill="1" applyBorder="1"/>
    <xf numFmtId="164" fontId="9" fillId="0" borderId="4" xfId="0" applyNumberFormat="1" applyFont="1" applyFill="1" applyBorder="1" applyAlignment="1">
      <alignment horizontal="right"/>
    </xf>
    <xf numFmtId="0" fontId="8" fillId="0" borderId="0" xfId="0" applyNumberFormat="1" applyFont="1" applyBorder="1"/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Continuous"/>
    </xf>
    <xf numFmtId="0" fontId="12" fillId="0" borderId="4" xfId="0" applyNumberFormat="1" applyFont="1" applyBorder="1" applyAlignment="1">
      <alignment horizontal="right"/>
    </xf>
    <xf numFmtId="0" fontId="11" fillId="0" borderId="4" xfId="0" applyNumberFormat="1" applyFont="1" applyFill="1" applyBorder="1"/>
    <xf numFmtId="0" fontId="12" fillId="0" borderId="4" xfId="0" applyNumberFormat="1" applyFont="1" applyFill="1" applyBorder="1"/>
    <xf numFmtId="0" fontId="17" fillId="0" borderId="10" xfId="0" applyNumberFormat="1" applyFont="1" applyFill="1" applyBorder="1"/>
    <xf numFmtId="0" fontId="9" fillId="0" borderId="0" xfId="0" applyNumberFormat="1" applyFont="1"/>
    <xf numFmtId="2" fontId="8" fillId="0" borderId="0" xfId="0" applyNumberFormat="1" applyFont="1" applyAlignment="1">
      <alignment horizontal="right"/>
    </xf>
    <xf numFmtId="3" fontId="13" fillId="0" borderId="6" xfId="0" applyNumberFormat="1" applyFont="1" applyBorder="1" applyAlignment="1">
      <alignment horizontal="right"/>
    </xf>
    <xf numFmtId="3" fontId="14" fillId="0" borderId="0" xfId="0" applyNumberFormat="1" applyFont="1"/>
    <xf numFmtId="3" fontId="13" fillId="0" borderId="3" xfId="0" applyNumberFormat="1" applyFont="1" applyBorder="1"/>
    <xf numFmtId="168" fontId="13" fillId="0" borderId="3" xfId="0" applyNumberFormat="1" applyFont="1" applyBorder="1" applyAlignment="1">
      <alignment horizontal="right"/>
    </xf>
    <xf numFmtId="168" fontId="14" fillId="0" borderId="4" xfId="0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70" fontId="11" fillId="0" borderId="5" xfId="0" applyNumberFormat="1" applyFont="1" applyBorder="1" applyAlignment="1">
      <alignment horizontal="right"/>
    </xf>
    <xf numFmtId="168" fontId="13" fillId="0" borderId="4" xfId="0" applyNumberFormat="1" applyFont="1" applyBorder="1" applyAlignment="1">
      <alignment horizontal="right"/>
    </xf>
    <xf numFmtId="3" fontId="14" fillId="0" borderId="4" xfId="0" applyNumberFormat="1" applyFont="1" applyBorder="1"/>
    <xf numFmtId="170" fontId="11" fillId="0" borderId="5" xfId="0" applyNumberFormat="1" applyFont="1" applyBorder="1"/>
    <xf numFmtId="0" fontId="9" fillId="0" borderId="3" xfId="0" applyFont="1" applyBorder="1"/>
    <xf numFmtId="169" fontId="13" fillId="0" borderId="3" xfId="0" applyNumberFormat="1" applyFont="1" applyBorder="1" applyAlignment="1">
      <alignment horizontal="right"/>
    </xf>
    <xf numFmtId="169" fontId="14" fillId="0" borderId="4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170" fontId="8" fillId="0" borderId="5" xfId="0" applyNumberFormat="1" applyFont="1" applyBorder="1" applyAlignment="1">
      <alignment horizontal="right"/>
    </xf>
    <xf numFmtId="169" fontId="13" fillId="0" borderId="4" xfId="0" applyNumberFormat="1" applyFont="1" applyBorder="1" applyAlignment="1">
      <alignment horizontal="right"/>
    </xf>
    <xf numFmtId="3" fontId="9" fillId="0" borderId="3" xfId="0" applyNumberFormat="1" applyFont="1" applyBorder="1"/>
    <xf numFmtId="3" fontId="15" fillId="0" borderId="4" xfId="0" applyNumberFormat="1" applyFont="1" applyBorder="1"/>
    <xf numFmtId="170" fontId="8" fillId="0" borderId="5" xfId="0" applyNumberFormat="1" applyFont="1" applyBorder="1"/>
    <xf numFmtId="0" fontId="9" fillId="0" borderId="4" xfId="0" applyFont="1" applyBorder="1"/>
    <xf numFmtId="167" fontId="8" fillId="0" borderId="4" xfId="0" applyNumberFormat="1" applyFont="1" applyBorder="1" applyAlignment="1">
      <alignment horizontal="right"/>
    </xf>
    <xf numFmtId="0" fontId="11" fillId="0" borderId="1" xfId="0" applyFont="1" applyBorder="1"/>
    <xf numFmtId="168" fontId="13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170" fontId="11" fillId="0" borderId="11" xfId="0" applyNumberFormat="1" applyFont="1" applyBorder="1" applyAlignment="1">
      <alignment horizontal="right"/>
    </xf>
    <xf numFmtId="168" fontId="13" fillId="0" borderId="2" xfId="0" applyNumberFormat="1" applyFont="1" applyBorder="1" applyAlignment="1">
      <alignment horizontal="right"/>
    </xf>
    <xf numFmtId="168" fontId="14" fillId="0" borderId="2" xfId="0" applyNumberFormat="1" applyFont="1" applyBorder="1" applyAlignment="1">
      <alignment horizontal="right"/>
    </xf>
    <xf numFmtId="3" fontId="11" fillId="0" borderId="1" xfId="0" applyNumberFormat="1" applyFont="1" applyBorder="1"/>
    <xf numFmtId="3" fontId="12" fillId="0" borderId="2" xfId="0" applyNumberFormat="1" applyFont="1" applyBorder="1"/>
    <xf numFmtId="3" fontId="12" fillId="5" borderId="0" xfId="0" applyNumberFormat="1" applyFont="1" applyFill="1" applyAlignment="1">
      <alignment horizontal="right"/>
    </xf>
    <xf numFmtId="3" fontId="12" fillId="5" borderId="0" xfId="0" applyNumberFormat="1" applyFont="1" applyFill="1"/>
    <xf numFmtId="168" fontId="14" fillId="0" borderId="0" xfId="0" applyNumberFormat="1" applyFont="1"/>
    <xf numFmtId="3" fontId="14" fillId="5" borderId="0" xfId="0" applyNumberFormat="1" applyFont="1" applyFill="1"/>
    <xf numFmtId="0" fontId="13" fillId="0" borderId="3" xfId="0" applyFont="1" applyBorder="1"/>
    <xf numFmtId="168" fontId="13" fillId="0" borderId="4" xfId="0" applyNumberFormat="1" applyFont="1" applyBorder="1"/>
    <xf numFmtId="168" fontId="14" fillId="0" borderId="4" xfId="0" applyNumberFormat="1" applyFont="1" applyBorder="1"/>
    <xf numFmtId="3" fontId="11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170" fontId="11" fillId="0" borderId="4" xfId="0" applyNumberFormat="1" applyFont="1" applyBorder="1" applyAlignment="1">
      <alignment horizontal="right"/>
    </xf>
    <xf numFmtId="3" fontId="11" fillId="0" borderId="4" xfId="0" applyNumberFormat="1" applyFont="1" applyBorder="1"/>
    <xf numFmtId="3" fontId="12" fillId="0" borderId="4" xfId="0" applyNumberFormat="1" applyFont="1" applyBorder="1"/>
    <xf numFmtId="0" fontId="9" fillId="0" borderId="10" xfId="0" applyFont="1" applyBorder="1"/>
    <xf numFmtId="0" fontId="17" fillId="0" borderId="10" xfId="0" applyFont="1" applyBorder="1"/>
    <xf numFmtId="2" fontId="17" fillId="0" borderId="10" xfId="0" applyNumberFormat="1" applyFont="1" applyBorder="1" applyAlignment="1">
      <alignment horizontal="right"/>
    </xf>
    <xf numFmtId="0" fontId="24" fillId="0" borderId="0" xfId="2" applyFont="1" applyAlignment="1">
      <alignment vertical="center" wrapText="1"/>
    </xf>
    <xf numFmtId="0" fontId="24" fillId="0" borderId="0" xfId="2" applyFont="1" applyAlignment="1">
      <alignment horizontal="left" vertical="center" indent="1"/>
    </xf>
    <xf numFmtId="171" fontId="24" fillId="0" borderId="0" xfId="3" applyFont="1" applyAlignment="1">
      <alignment horizontal="left" vertical="center" indent="1"/>
    </xf>
    <xf numFmtId="0" fontId="24" fillId="0" borderId="0" xfId="2" applyFont="1" applyAlignment="1">
      <alignment horizontal="right" vertical="center" indent="1"/>
    </xf>
    <xf numFmtId="0" fontId="5" fillId="0" borderId="0" xfId="2" applyAlignment="1">
      <alignment horizontal="left" vertical="center" indent="1"/>
    </xf>
    <xf numFmtId="171" fontId="0" fillId="0" borderId="0" xfId="3" applyFont="1" applyAlignment="1">
      <alignment horizontal="left" vertical="center" indent="1"/>
    </xf>
    <xf numFmtId="0" fontId="23" fillId="0" borderId="0" xfId="2" applyFont="1" applyAlignment="1">
      <alignment horizontal="left" vertical="center" indent="1"/>
    </xf>
    <xf numFmtId="0" fontId="23" fillId="0" borderId="12" xfId="2" applyFont="1" applyBorder="1" applyAlignment="1">
      <alignment horizontal="left" vertical="center" indent="1"/>
    </xf>
    <xf numFmtId="171" fontId="23" fillId="0" borderId="12" xfId="3" applyFont="1" applyBorder="1" applyAlignment="1">
      <alignment horizontal="center" vertical="center"/>
    </xf>
    <xf numFmtId="171" fontId="25" fillId="0" borderId="12" xfId="3" applyFont="1" applyBorder="1" applyAlignment="1">
      <alignment horizontal="center" vertical="center"/>
    </xf>
    <xf numFmtId="172" fontId="23" fillId="5" borderId="12" xfId="3" applyNumberFormat="1" applyFont="1" applyFill="1" applyBorder="1" applyAlignment="1">
      <alignment horizontal="center" vertical="center"/>
    </xf>
    <xf numFmtId="172" fontId="25" fillId="5" borderId="12" xfId="3" applyNumberFormat="1" applyFont="1" applyFill="1" applyBorder="1" applyAlignment="1">
      <alignment horizontal="center" vertical="center"/>
    </xf>
    <xf numFmtId="0" fontId="5" fillId="6" borderId="0" xfId="2" applyFill="1" applyAlignment="1">
      <alignment horizontal="left" vertical="center" indent="1"/>
    </xf>
    <xf numFmtId="173" fontId="26" fillId="6" borderId="0" xfId="3" applyNumberFormat="1" applyFont="1" applyFill="1" applyAlignment="1">
      <alignment vertical="center"/>
    </xf>
    <xf numFmtId="173" fontId="27" fillId="6" borderId="0" xfId="3" applyNumberFormat="1" applyFont="1" applyFill="1" applyAlignment="1">
      <alignment vertical="center"/>
    </xf>
    <xf numFmtId="172" fontId="26" fillId="6" borderId="0" xfId="3" applyNumberFormat="1" applyFont="1" applyFill="1" applyAlignment="1">
      <alignment vertical="center"/>
    </xf>
    <xf numFmtId="172" fontId="27" fillId="6" borderId="0" xfId="3" applyNumberFormat="1" applyFont="1" applyFill="1" applyAlignment="1">
      <alignment vertical="center"/>
    </xf>
    <xf numFmtId="174" fontId="23" fillId="6" borderId="0" xfId="3" applyNumberFormat="1" applyFont="1" applyFill="1" applyAlignment="1">
      <alignment vertical="center"/>
    </xf>
    <xf numFmtId="173" fontId="26" fillId="0" borderId="0" xfId="3" applyNumberFormat="1" applyFont="1" applyAlignment="1">
      <alignment vertical="center"/>
    </xf>
    <xf numFmtId="173" fontId="27" fillId="0" borderId="0" xfId="3" applyNumberFormat="1" applyFont="1" applyAlignment="1">
      <alignment vertical="center"/>
    </xf>
    <xf numFmtId="172" fontId="26" fillId="0" borderId="0" xfId="3" applyNumberFormat="1" applyFont="1" applyAlignment="1">
      <alignment vertical="center"/>
    </xf>
    <xf numFmtId="172" fontId="27" fillId="0" borderId="0" xfId="3" applyNumberFormat="1" applyFont="1" applyAlignment="1">
      <alignment vertical="center"/>
    </xf>
    <xf numFmtId="174" fontId="23" fillId="0" borderId="0" xfId="3" applyNumberFormat="1" applyFont="1" applyAlignment="1">
      <alignment vertical="center"/>
    </xf>
    <xf numFmtId="0" fontId="24" fillId="7" borderId="13" xfId="2" applyFont="1" applyFill="1" applyBorder="1" applyAlignment="1">
      <alignment horizontal="left" vertical="center" indent="1"/>
    </xf>
    <xf numFmtId="173" fontId="28" fillId="7" borderId="13" xfId="3" applyNumberFormat="1" applyFont="1" applyFill="1" applyBorder="1" applyAlignment="1">
      <alignment vertical="center"/>
    </xf>
    <xf numFmtId="173" fontId="29" fillId="7" borderId="13" xfId="3" applyNumberFormat="1" applyFont="1" applyFill="1" applyBorder="1" applyAlignment="1">
      <alignment vertical="center"/>
    </xf>
    <xf numFmtId="172" fontId="28" fillId="7" borderId="13" xfId="3" applyNumberFormat="1" applyFont="1" applyFill="1" applyBorder="1" applyAlignment="1">
      <alignment vertical="center"/>
    </xf>
    <xf numFmtId="172" fontId="29" fillId="7" borderId="13" xfId="3" applyNumberFormat="1" applyFont="1" applyFill="1" applyBorder="1" applyAlignment="1">
      <alignment vertical="center"/>
    </xf>
    <xf numFmtId="174" fontId="24" fillId="7" borderId="13" xfId="3" applyNumberFormat="1" applyFont="1" applyFill="1" applyBorder="1" applyAlignment="1">
      <alignment vertical="center"/>
    </xf>
    <xf numFmtId="0" fontId="23" fillId="8" borderId="14" xfId="2" applyFont="1" applyFill="1" applyBorder="1" applyAlignment="1">
      <alignment horizontal="left" vertical="center" indent="1"/>
    </xf>
    <xf numFmtId="173" fontId="30" fillId="8" borderId="14" xfId="3" applyNumberFormat="1" applyFont="1" applyFill="1" applyBorder="1" applyAlignment="1">
      <alignment vertical="center"/>
    </xf>
    <xf numFmtId="173" fontId="25" fillId="8" borderId="14" xfId="3" applyNumberFormat="1" applyFont="1" applyFill="1" applyBorder="1" applyAlignment="1">
      <alignment vertical="center"/>
    </xf>
    <xf numFmtId="172" fontId="30" fillId="8" borderId="14" xfId="3" applyNumberFormat="1" applyFont="1" applyFill="1" applyBorder="1" applyAlignment="1">
      <alignment vertical="center"/>
    </xf>
    <xf numFmtId="172" fontId="25" fillId="8" borderId="14" xfId="3" applyNumberFormat="1" applyFont="1" applyFill="1" applyBorder="1" applyAlignment="1">
      <alignment vertical="center"/>
    </xf>
    <xf numFmtId="174" fontId="23" fillId="8" borderId="14" xfId="3" applyNumberFormat="1" applyFont="1" applyFill="1" applyBorder="1" applyAlignment="1">
      <alignment vertical="center"/>
    </xf>
    <xf numFmtId="0" fontId="23" fillId="8" borderId="0" xfId="2" applyFont="1" applyFill="1" applyAlignment="1">
      <alignment horizontal="left" vertical="center" indent="1"/>
    </xf>
    <xf numFmtId="173" fontId="30" fillId="8" borderId="0" xfId="3" applyNumberFormat="1" applyFont="1" applyFill="1" applyBorder="1" applyAlignment="1">
      <alignment vertical="center"/>
    </xf>
    <xf numFmtId="173" fontId="25" fillId="8" borderId="0" xfId="3" applyNumberFormat="1" applyFont="1" applyFill="1" applyBorder="1" applyAlignment="1">
      <alignment vertical="center"/>
    </xf>
    <xf numFmtId="172" fontId="30" fillId="8" borderId="0" xfId="3" applyNumberFormat="1" applyFont="1" applyFill="1" applyBorder="1" applyAlignment="1">
      <alignment vertical="center"/>
    </xf>
    <xf numFmtId="172" fontId="25" fillId="8" borderId="0" xfId="3" applyNumberFormat="1" applyFont="1" applyFill="1" applyBorder="1" applyAlignment="1">
      <alignment vertical="center"/>
    </xf>
    <xf numFmtId="174" fontId="23" fillId="8" borderId="0" xfId="3" applyNumberFormat="1" applyFont="1" applyFill="1" applyBorder="1" applyAlignment="1">
      <alignment vertical="center"/>
    </xf>
    <xf numFmtId="0" fontId="23" fillId="8" borderId="15" xfId="2" applyFont="1" applyFill="1" applyBorder="1" applyAlignment="1">
      <alignment horizontal="left" vertical="center" indent="1"/>
    </xf>
    <xf numFmtId="173" fontId="30" fillId="8" borderId="15" xfId="3" applyNumberFormat="1" applyFont="1" applyFill="1" applyBorder="1" applyAlignment="1">
      <alignment vertical="center"/>
    </xf>
    <xf numFmtId="173" fontId="25" fillId="8" borderId="15" xfId="3" applyNumberFormat="1" applyFont="1" applyFill="1" applyBorder="1" applyAlignment="1">
      <alignment vertical="center"/>
    </xf>
    <xf numFmtId="172" fontId="30" fillId="8" borderId="15" xfId="3" applyNumberFormat="1" applyFont="1" applyFill="1" applyBorder="1" applyAlignment="1">
      <alignment vertical="center"/>
    </xf>
    <xf numFmtId="172" fontId="25" fillId="8" borderId="15" xfId="3" applyNumberFormat="1" applyFont="1" applyFill="1" applyBorder="1" applyAlignment="1">
      <alignment vertical="center"/>
    </xf>
    <xf numFmtId="174" fontId="23" fillId="8" borderId="15" xfId="3" applyNumberFormat="1" applyFont="1" applyFill="1" applyBorder="1" applyAlignment="1">
      <alignment vertical="center"/>
    </xf>
    <xf numFmtId="0" fontId="24" fillId="7" borderId="16" xfId="2" applyFont="1" applyFill="1" applyBorder="1" applyAlignment="1">
      <alignment horizontal="left" vertical="center" indent="1"/>
    </xf>
    <xf numFmtId="173" fontId="28" fillId="7" borderId="16" xfId="3" applyNumberFormat="1" applyFont="1" applyFill="1" applyBorder="1" applyAlignment="1">
      <alignment vertical="center"/>
    </xf>
    <xf numFmtId="173" fontId="29" fillId="7" borderId="16" xfId="3" applyNumberFormat="1" applyFont="1" applyFill="1" applyBorder="1" applyAlignment="1">
      <alignment vertical="center"/>
    </xf>
    <xf numFmtId="172" fontId="28" fillId="7" borderId="16" xfId="3" applyNumberFormat="1" applyFont="1" applyFill="1" applyBorder="1" applyAlignment="1">
      <alignment vertical="center"/>
    </xf>
    <xf numFmtId="172" fontId="29" fillId="7" borderId="16" xfId="3" applyNumberFormat="1" applyFont="1" applyFill="1" applyBorder="1" applyAlignment="1">
      <alignment vertical="center"/>
    </xf>
    <xf numFmtId="174" fontId="24" fillId="7" borderId="16" xfId="3" applyNumberFormat="1" applyFont="1" applyFill="1" applyBorder="1" applyAlignment="1">
      <alignment vertical="center"/>
    </xf>
    <xf numFmtId="171" fontId="27" fillId="0" borderId="0" xfId="3" applyFont="1" applyAlignment="1">
      <alignment horizontal="left" vertical="center" indent="1"/>
    </xf>
    <xf numFmtId="172" fontId="0" fillId="0" borderId="0" xfId="3" applyNumberFormat="1" applyFont="1" applyAlignment="1">
      <alignment horizontal="left" vertical="center" indent="1"/>
    </xf>
    <xf numFmtId="172" fontId="27" fillId="0" borderId="0" xfId="3" applyNumberFormat="1" applyFont="1" applyAlignment="1">
      <alignment horizontal="left" vertical="center" indent="1"/>
    </xf>
    <xf numFmtId="171" fontId="0" fillId="0" borderId="0" xfId="3" applyFont="1" applyBorder="1" applyAlignment="1">
      <alignment horizontal="left" vertical="center" indent="1"/>
    </xf>
    <xf numFmtId="0" fontId="24" fillId="0" borderId="0" xfId="4" applyFont="1" applyAlignment="1">
      <alignment vertical="center" wrapText="1"/>
    </xf>
    <xf numFmtId="0" fontId="24" fillId="0" borderId="0" xfId="4" applyFont="1" applyAlignment="1">
      <alignment horizontal="left" vertical="center" indent="1"/>
    </xf>
    <xf numFmtId="171" fontId="24" fillId="0" borderId="0" xfId="5" applyFont="1" applyAlignment="1">
      <alignment horizontal="left" vertical="center" indent="1"/>
    </xf>
    <xf numFmtId="0" fontId="24" fillId="0" borderId="0" xfId="4" applyFont="1" applyAlignment="1">
      <alignment horizontal="right" vertical="center" indent="1"/>
    </xf>
    <xf numFmtId="0" fontId="4" fillId="0" borderId="0" xfId="4" applyAlignment="1">
      <alignment horizontal="left" vertical="center" indent="1"/>
    </xf>
    <xf numFmtId="171" fontId="0" fillId="0" borderId="0" xfId="5" applyFont="1" applyAlignment="1">
      <alignment horizontal="left" vertical="center" indent="1"/>
    </xf>
    <xf numFmtId="0" fontId="23" fillId="0" borderId="0" xfId="4" applyFont="1" applyAlignment="1">
      <alignment horizontal="left" vertical="center" indent="1"/>
    </xf>
    <xf numFmtId="0" fontId="23" fillId="0" borderId="12" xfId="4" applyFont="1" applyBorder="1" applyAlignment="1">
      <alignment horizontal="left" vertical="center" indent="1"/>
    </xf>
    <xf numFmtId="171" fontId="23" fillId="0" borderId="12" xfId="5" applyFont="1" applyBorder="1" applyAlignment="1">
      <alignment horizontal="center" vertical="center"/>
    </xf>
    <xf numFmtId="171" fontId="25" fillId="0" borderId="12" xfId="5" applyFont="1" applyBorder="1" applyAlignment="1">
      <alignment horizontal="center" vertical="center"/>
    </xf>
    <xf numFmtId="172" fontId="23" fillId="5" borderId="12" xfId="5" applyNumberFormat="1" applyFont="1" applyFill="1" applyBorder="1" applyAlignment="1">
      <alignment horizontal="center" vertical="center"/>
    </xf>
    <xf numFmtId="172" fontId="25" fillId="5" borderId="12" xfId="5" applyNumberFormat="1" applyFont="1" applyFill="1" applyBorder="1" applyAlignment="1">
      <alignment horizontal="center" vertical="center"/>
    </xf>
    <xf numFmtId="0" fontId="4" fillId="6" borderId="0" xfId="4" applyFill="1" applyAlignment="1">
      <alignment horizontal="left" vertical="center" indent="1"/>
    </xf>
    <xf numFmtId="173" fontId="26" fillId="6" borderId="0" xfId="5" applyNumberFormat="1" applyFont="1" applyFill="1" applyAlignment="1">
      <alignment vertical="center"/>
    </xf>
    <xf numFmtId="173" fontId="27" fillId="6" borderId="0" xfId="5" applyNumberFormat="1" applyFont="1" applyFill="1" applyAlignment="1">
      <alignment vertical="center"/>
    </xf>
    <xf numFmtId="172" fontId="26" fillId="6" borderId="0" xfId="5" applyNumberFormat="1" applyFont="1" applyFill="1" applyAlignment="1">
      <alignment vertical="center"/>
    </xf>
    <xf numFmtId="172" fontId="27" fillId="6" borderId="0" xfId="5" applyNumberFormat="1" applyFont="1" applyFill="1" applyAlignment="1">
      <alignment vertical="center"/>
    </xf>
    <xf numFmtId="174" fontId="23" fillId="6" borderId="0" xfId="5" applyNumberFormat="1" applyFont="1" applyFill="1" applyAlignment="1">
      <alignment vertical="center"/>
    </xf>
    <xf numFmtId="173" fontId="26" fillId="0" borderId="0" xfId="5" applyNumberFormat="1" applyFont="1" applyAlignment="1">
      <alignment vertical="center"/>
    </xf>
    <xf numFmtId="173" fontId="27" fillId="0" borderId="0" xfId="5" applyNumberFormat="1" applyFont="1" applyAlignment="1">
      <alignment vertical="center"/>
    </xf>
    <xf numFmtId="172" fontId="26" fillId="0" borderId="0" xfId="5" applyNumberFormat="1" applyFont="1" applyAlignment="1">
      <alignment vertical="center"/>
    </xf>
    <xf numFmtId="172" fontId="27" fillId="0" borderId="0" xfId="5" applyNumberFormat="1" applyFont="1" applyAlignment="1">
      <alignment vertical="center"/>
    </xf>
    <xf numFmtId="174" fontId="23" fillId="0" borderId="0" xfId="5" applyNumberFormat="1" applyFont="1" applyAlignment="1">
      <alignment vertical="center"/>
    </xf>
    <xf numFmtId="0" fontId="24" fillId="7" borderId="13" xfId="4" applyFont="1" applyFill="1" applyBorder="1" applyAlignment="1">
      <alignment horizontal="left" vertical="center" indent="1"/>
    </xf>
    <xf numFmtId="173" fontId="28" fillId="7" borderId="13" xfId="5" applyNumberFormat="1" applyFont="1" applyFill="1" applyBorder="1" applyAlignment="1">
      <alignment vertical="center"/>
    </xf>
    <xf numFmtId="173" fontId="29" fillId="7" borderId="13" xfId="5" applyNumberFormat="1" applyFont="1" applyFill="1" applyBorder="1" applyAlignment="1">
      <alignment vertical="center"/>
    </xf>
    <xf numFmtId="172" fontId="28" fillId="7" borderId="13" xfId="5" applyNumberFormat="1" applyFont="1" applyFill="1" applyBorder="1" applyAlignment="1">
      <alignment vertical="center"/>
    </xf>
    <xf numFmtId="172" fontId="29" fillId="7" borderId="13" xfId="5" applyNumberFormat="1" applyFont="1" applyFill="1" applyBorder="1" applyAlignment="1">
      <alignment vertical="center"/>
    </xf>
    <xf numFmtId="174" fontId="24" fillId="7" borderId="13" xfId="5" applyNumberFormat="1" applyFont="1" applyFill="1" applyBorder="1" applyAlignment="1">
      <alignment vertical="center"/>
    </xf>
    <xf numFmtId="0" fontId="23" fillId="8" borderId="14" xfId="4" applyFont="1" applyFill="1" applyBorder="1" applyAlignment="1">
      <alignment horizontal="left" vertical="center" indent="1"/>
    </xf>
    <xf numFmtId="173" fontId="30" fillId="8" borderId="14" xfId="5" applyNumberFormat="1" applyFont="1" applyFill="1" applyBorder="1" applyAlignment="1">
      <alignment vertical="center"/>
    </xf>
    <xf numFmtId="173" fontId="25" fillId="8" borderId="14" xfId="5" applyNumberFormat="1" applyFont="1" applyFill="1" applyBorder="1" applyAlignment="1">
      <alignment vertical="center"/>
    </xf>
    <xf numFmtId="172" fontId="30" fillId="8" borderId="14" xfId="5" applyNumberFormat="1" applyFont="1" applyFill="1" applyBorder="1" applyAlignment="1">
      <alignment vertical="center"/>
    </xf>
    <xf numFmtId="172" fontId="25" fillId="8" borderId="14" xfId="5" applyNumberFormat="1" applyFont="1" applyFill="1" applyBorder="1" applyAlignment="1">
      <alignment vertical="center"/>
    </xf>
    <xf numFmtId="174" fontId="23" fillId="8" borderId="14" xfId="5" applyNumberFormat="1" applyFont="1" applyFill="1" applyBorder="1" applyAlignment="1">
      <alignment vertical="center"/>
    </xf>
    <xf numFmtId="0" fontId="23" fillId="8" borderId="0" xfId="4" applyFont="1" applyFill="1" applyAlignment="1">
      <alignment horizontal="left" vertical="center" indent="1"/>
    </xf>
    <xf numFmtId="173" fontId="30" fillId="8" borderId="0" xfId="5" applyNumberFormat="1" applyFont="1" applyFill="1" applyBorder="1" applyAlignment="1">
      <alignment vertical="center"/>
    </xf>
    <xf numFmtId="173" fontId="25" fillId="8" borderId="0" xfId="5" applyNumberFormat="1" applyFont="1" applyFill="1" applyBorder="1" applyAlignment="1">
      <alignment vertical="center"/>
    </xf>
    <xf numFmtId="172" fontId="30" fillId="8" borderId="0" xfId="5" applyNumberFormat="1" applyFont="1" applyFill="1" applyBorder="1" applyAlignment="1">
      <alignment vertical="center"/>
    </xf>
    <xf numFmtId="172" fontId="25" fillId="8" borderId="0" xfId="5" applyNumberFormat="1" applyFont="1" applyFill="1" applyBorder="1" applyAlignment="1">
      <alignment vertical="center"/>
    </xf>
    <xf numFmtId="174" fontId="23" fillId="8" borderId="0" xfId="5" applyNumberFormat="1" applyFont="1" applyFill="1" applyBorder="1" applyAlignment="1">
      <alignment vertical="center"/>
    </xf>
    <xf numFmtId="0" fontId="23" fillId="8" borderId="15" xfId="4" applyFont="1" applyFill="1" applyBorder="1" applyAlignment="1">
      <alignment horizontal="left" vertical="center" indent="1"/>
    </xf>
    <xf numFmtId="173" fontId="30" fillId="8" borderId="15" xfId="5" applyNumberFormat="1" applyFont="1" applyFill="1" applyBorder="1" applyAlignment="1">
      <alignment vertical="center"/>
    </xf>
    <xf numFmtId="173" fontId="25" fillId="8" borderId="15" xfId="5" applyNumberFormat="1" applyFont="1" applyFill="1" applyBorder="1" applyAlignment="1">
      <alignment vertical="center"/>
    </xf>
    <xf numFmtId="172" fontId="30" fillId="8" borderId="15" xfId="5" applyNumberFormat="1" applyFont="1" applyFill="1" applyBorder="1" applyAlignment="1">
      <alignment vertical="center"/>
    </xf>
    <xf numFmtId="172" fontId="25" fillId="8" borderId="15" xfId="5" applyNumberFormat="1" applyFont="1" applyFill="1" applyBorder="1" applyAlignment="1">
      <alignment vertical="center"/>
    </xf>
    <xf numFmtId="174" fontId="23" fillId="8" borderId="15" xfId="5" applyNumberFormat="1" applyFont="1" applyFill="1" applyBorder="1" applyAlignment="1">
      <alignment vertical="center"/>
    </xf>
    <xf numFmtId="0" fontId="24" fillId="7" borderId="16" xfId="4" applyFont="1" applyFill="1" applyBorder="1" applyAlignment="1">
      <alignment horizontal="left" vertical="center" indent="1"/>
    </xf>
    <xf numFmtId="173" fontId="28" fillId="7" borderId="16" xfId="5" applyNumberFormat="1" applyFont="1" applyFill="1" applyBorder="1" applyAlignment="1">
      <alignment vertical="center"/>
    </xf>
    <xf numFmtId="173" fontId="29" fillId="7" borderId="16" xfId="5" applyNumberFormat="1" applyFont="1" applyFill="1" applyBorder="1" applyAlignment="1">
      <alignment vertical="center"/>
    </xf>
    <xf numFmtId="172" fontId="28" fillId="7" borderId="16" xfId="5" applyNumberFormat="1" applyFont="1" applyFill="1" applyBorder="1" applyAlignment="1">
      <alignment vertical="center"/>
    </xf>
    <xf numFmtId="172" fontId="29" fillId="7" borderId="16" xfId="5" applyNumberFormat="1" applyFont="1" applyFill="1" applyBorder="1" applyAlignment="1">
      <alignment vertical="center"/>
    </xf>
    <xf numFmtId="174" fontId="24" fillId="7" borderId="16" xfId="5" applyNumberFormat="1" applyFont="1" applyFill="1" applyBorder="1" applyAlignment="1">
      <alignment vertical="center"/>
    </xf>
    <xf numFmtId="171" fontId="27" fillId="0" borderId="0" xfId="5" applyFont="1" applyAlignment="1">
      <alignment horizontal="left" vertical="center" indent="1"/>
    </xf>
    <xf numFmtId="172" fontId="0" fillId="0" borderId="0" xfId="5" applyNumberFormat="1" applyFont="1" applyAlignment="1">
      <alignment horizontal="left" vertical="center" indent="1"/>
    </xf>
    <xf numFmtId="172" fontId="27" fillId="0" borderId="0" xfId="5" applyNumberFormat="1" applyFont="1" applyAlignment="1">
      <alignment horizontal="left" vertical="center" indent="1"/>
    </xf>
    <xf numFmtId="171" fontId="0" fillId="0" borderId="0" xfId="5" applyFont="1" applyBorder="1" applyAlignment="1">
      <alignment horizontal="left" vertical="center" indent="1"/>
    </xf>
    <xf numFmtId="0" fontId="24" fillId="0" borderId="0" xfId="6" applyFont="1" applyAlignment="1">
      <alignment vertical="center" wrapText="1"/>
    </xf>
    <xf numFmtId="0" fontId="24" fillId="0" borderId="0" xfId="6" applyFont="1" applyAlignment="1">
      <alignment horizontal="left" vertical="center" indent="1"/>
    </xf>
    <xf numFmtId="171" fontId="24" fillId="0" borderId="0" xfId="7" applyFont="1" applyAlignment="1">
      <alignment horizontal="left" vertical="center" indent="1"/>
    </xf>
    <xf numFmtId="0" fontId="24" fillId="0" borderId="0" xfId="6" applyFont="1" applyAlignment="1">
      <alignment horizontal="right" vertical="center" indent="1"/>
    </xf>
    <xf numFmtId="0" fontId="3" fillId="0" borderId="0" xfId="6" applyAlignment="1">
      <alignment horizontal="left" vertical="center" indent="1"/>
    </xf>
    <xf numFmtId="171" fontId="0" fillId="0" borderId="0" xfId="7" applyFont="1" applyAlignment="1">
      <alignment horizontal="left" vertical="center" indent="1"/>
    </xf>
    <xf numFmtId="0" fontId="23" fillId="0" borderId="0" xfId="6" applyFont="1" applyAlignment="1">
      <alignment horizontal="left" vertical="center" indent="1"/>
    </xf>
    <xf numFmtId="0" fontId="23" fillId="0" borderId="12" xfId="6" applyFont="1" applyBorder="1" applyAlignment="1">
      <alignment horizontal="left" vertical="center" indent="1"/>
    </xf>
    <xf numFmtId="171" fontId="23" fillId="0" borderId="12" xfId="7" applyFont="1" applyBorder="1" applyAlignment="1">
      <alignment horizontal="center" vertical="center"/>
    </xf>
    <xf numFmtId="171" fontId="25" fillId="0" borderId="12" xfId="7" applyFont="1" applyBorder="1" applyAlignment="1">
      <alignment horizontal="center" vertical="center"/>
    </xf>
    <xf numFmtId="172" fontId="23" fillId="5" borderId="12" xfId="7" applyNumberFormat="1" applyFont="1" applyFill="1" applyBorder="1" applyAlignment="1">
      <alignment horizontal="center" vertical="center"/>
    </xf>
    <xf numFmtId="172" fontId="25" fillId="5" borderId="12" xfId="7" applyNumberFormat="1" applyFont="1" applyFill="1" applyBorder="1" applyAlignment="1">
      <alignment horizontal="center" vertical="center"/>
    </xf>
    <xf numFmtId="0" fontId="3" fillId="6" borderId="0" xfId="6" applyFill="1" applyAlignment="1">
      <alignment horizontal="left" vertical="center" indent="1"/>
    </xf>
    <xf numFmtId="173" fontId="26" fillId="6" borderId="0" xfId="7" applyNumberFormat="1" applyFont="1" applyFill="1" applyAlignment="1">
      <alignment vertical="center"/>
    </xf>
    <xf numFmtId="173" fontId="27" fillId="6" borderId="0" xfId="7" applyNumberFormat="1" applyFont="1" applyFill="1" applyAlignment="1">
      <alignment vertical="center"/>
    </xf>
    <xf numFmtId="172" fontId="26" fillId="6" borderId="0" xfId="7" applyNumberFormat="1" applyFont="1" applyFill="1" applyAlignment="1">
      <alignment vertical="center"/>
    </xf>
    <xf numFmtId="172" fontId="27" fillId="6" borderId="0" xfId="7" applyNumberFormat="1" applyFont="1" applyFill="1" applyAlignment="1">
      <alignment vertical="center"/>
    </xf>
    <xf numFmtId="174" fontId="23" fillId="6" borderId="0" xfId="7" applyNumberFormat="1" applyFont="1" applyFill="1" applyAlignment="1">
      <alignment vertical="center"/>
    </xf>
    <xf numFmtId="173" fontId="26" fillId="0" borderId="0" xfId="7" applyNumberFormat="1" applyFont="1" applyAlignment="1">
      <alignment vertical="center"/>
    </xf>
    <xf numFmtId="173" fontId="27" fillId="0" borderId="0" xfId="7" applyNumberFormat="1" applyFont="1" applyAlignment="1">
      <alignment vertical="center"/>
    </xf>
    <xf numFmtId="172" fontId="26" fillId="0" borderId="0" xfId="7" applyNumberFormat="1" applyFont="1" applyAlignment="1">
      <alignment vertical="center"/>
    </xf>
    <xf numFmtId="172" fontId="27" fillId="0" borderId="0" xfId="7" applyNumberFormat="1" applyFont="1" applyAlignment="1">
      <alignment vertical="center"/>
    </xf>
    <xf numFmtId="174" fontId="23" fillId="0" borderId="0" xfId="7" applyNumberFormat="1" applyFont="1" applyAlignment="1">
      <alignment vertical="center"/>
    </xf>
    <xf numFmtId="0" fontId="24" fillId="7" borderId="13" xfId="6" applyFont="1" applyFill="1" applyBorder="1" applyAlignment="1">
      <alignment horizontal="left" vertical="center" indent="1"/>
    </xf>
    <xf numFmtId="173" fontId="28" fillId="7" borderId="13" xfId="7" applyNumberFormat="1" applyFont="1" applyFill="1" applyBorder="1" applyAlignment="1">
      <alignment vertical="center"/>
    </xf>
    <xf numFmtId="173" fontId="29" fillId="7" borderId="13" xfId="7" applyNumberFormat="1" applyFont="1" applyFill="1" applyBorder="1" applyAlignment="1">
      <alignment vertical="center"/>
    </xf>
    <xf numFmtId="172" fontId="28" fillId="7" borderId="13" xfId="7" applyNumberFormat="1" applyFont="1" applyFill="1" applyBorder="1" applyAlignment="1">
      <alignment vertical="center"/>
    </xf>
    <xf numFmtId="172" fontId="29" fillId="7" borderId="13" xfId="7" applyNumberFormat="1" applyFont="1" applyFill="1" applyBorder="1" applyAlignment="1">
      <alignment vertical="center"/>
    </xf>
    <xf numFmtId="174" fontId="24" fillId="7" borderId="13" xfId="7" applyNumberFormat="1" applyFont="1" applyFill="1" applyBorder="1" applyAlignment="1">
      <alignment vertical="center"/>
    </xf>
    <xf numFmtId="0" fontId="23" fillId="8" borderId="14" xfId="6" applyFont="1" applyFill="1" applyBorder="1" applyAlignment="1">
      <alignment horizontal="left" vertical="center" indent="1"/>
    </xf>
    <xf numFmtId="173" fontId="30" fillId="8" borderId="14" xfId="7" applyNumberFormat="1" applyFont="1" applyFill="1" applyBorder="1" applyAlignment="1">
      <alignment vertical="center"/>
    </xf>
    <xf numFmtId="173" fontId="25" fillId="8" borderId="14" xfId="7" applyNumberFormat="1" applyFont="1" applyFill="1" applyBorder="1" applyAlignment="1">
      <alignment vertical="center"/>
    </xf>
    <xf numFmtId="172" fontId="30" fillId="8" borderId="14" xfId="7" applyNumberFormat="1" applyFont="1" applyFill="1" applyBorder="1" applyAlignment="1">
      <alignment vertical="center"/>
    </xf>
    <xf numFmtId="172" fontId="25" fillId="8" borderId="14" xfId="7" applyNumberFormat="1" applyFont="1" applyFill="1" applyBorder="1" applyAlignment="1">
      <alignment vertical="center"/>
    </xf>
    <xf numFmtId="174" fontId="23" fillId="8" borderId="14" xfId="7" applyNumberFormat="1" applyFont="1" applyFill="1" applyBorder="1" applyAlignment="1">
      <alignment vertical="center"/>
    </xf>
    <xf numFmtId="0" fontId="23" fillId="8" borderId="0" xfId="6" applyFont="1" applyFill="1" applyAlignment="1">
      <alignment horizontal="left" vertical="center" indent="1"/>
    </xf>
    <xf numFmtId="173" fontId="30" fillId="8" borderId="0" xfId="7" applyNumberFormat="1" applyFont="1" applyFill="1" applyBorder="1" applyAlignment="1">
      <alignment vertical="center"/>
    </xf>
    <xf numFmtId="173" fontId="25" fillId="8" borderId="0" xfId="7" applyNumberFormat="1" applyFont="1" applyFill="1" applyBorder="1" applyAlignment="1">
      <alignment vertical="center"/>
    </xf>
    <xf numFmtId="172" fontId="30" fillId="8" borderId="0" xfId="7" applyNumberFormat="1" applyFont="1" applyFill="1" applyBorder="1" applyAlignment="1">
      <alignment vertical="center"/>
    </xf>
    <xf numFmtId="172" fontId="25" fillId="8" borderId="0" xfId="7" applyNumberFormat="1" applyFont="1" applyFill="1" applyBorder="1" applyAlignment="1">
      <alignment vertical="center"/>
    </xf>
    <xf numFmtId="174" fontId="23" fillId="8" borderId="0" xfId="7" applyNumberFormat="1" applyFont="1" applyFill="1" applyBorder="1" applyAlignment="1">
      <alignment vertical="center"/>
    </xf>
    <xf numFmtId="0" fontId="23" fillId="8" borderId="15" xfId="6" applyFont="1" applyFill="1" applyBorder="1" applyAlignment="1">
      <alignment horizontal="left" vertical="center" indent="1"/>
    </xf>
    <xf numFmtId="173" fontId="30" fillId="8" borderId="15" xfId="7" applyNumberFormat="1" applyFont="1" applyFill="1" applyBorder="1" applyAlignment="1">
      <alignment vertical="center"/>
    </xf>
    <xf numFmtId="173" fontId="25" fillId="8" borderId="15" xfId="7" applyNumberFormat="1" applyFont="1" applyFill="1" applyBorder="1" applyAlignment="1">
      <alignment vertical="center"/>
    </xf>
    <xf numFmtId="172" fontId="30" fillId="8" borderId="15" xfId="7" applyNumberFormat="1" applyFont="1" applyFill="1" applyBorder="1" applyAlignment="1">
      <alignment vertical="center"/>
    </xf>
    <xf numFmtId="172" fontId="25" fillId="8" borderId="15" xfId="7" applyNumberFormat="1" applyFont="1" applyFill="1" applyBorder="1" applyAlignment="1">
      <alignment vertical="center"/>
    </xf>
    <xf numFmtId="174" fontId="23" fillId="8" borderId="15" xfId="7" applyNumberFormat="1" applyFont="1" applyFill="1" applyBorder="1" applyAlignment="1">
      <alignment vertical="center"/>
    </xf>
    <xf numFmtId="0" fontId="24" fillId="7" borderId="16" xfId="6" applyFont="1" applyFill="1" applyBorder="1" applyAlignment="1">
      <alignment horizontal="left" vertical="center" indent="1"/>
    </xf>
    <xf numFmtId="173" fontId="28" fillId="7" borderId="16" xfId="7" applyNumberFormat="1" applyFont="1" applyFill="1" applyBorder="1" applyAlignment="1">
      <alignment vertical="center"/>
    </xf>
    <xf numFmtId="173" fontId="29" fillId="7" borderId="16" xfId="7" applyNumberFormat="1" applyFont="1" applyFill="1" applyBorder="1" applyAlignment="1">
      <alignment vertical="center"/>
    </xf>
    <xf numFmtId="172" fontId="28" fillId="7" borderId="16" xfId="7" applyNumberFormat="1" applyFont="1" applyFill="1" applyBorder="1" applyAlignment="1">
      <alignment vertical="center"/>
    </xf>
    <xf numFmtId="172" fontId="29" fillId="7" borderId="16" xfId="7" applyNumberFormat="1" applyFont="1" applyFill="1" applyBorder="1" applyAlignment="1">
      <alignment vertical="center"/>
    </xf>
    <xf numFmtId="174" fontId="24" fillId="7" borderId="16" xfId="7" applyNumberFormat="1" applyFont="1" applyFill="1" applyBorder="1" applyAlignment="1">
      <alignment vertical="center"/>
    </xf>
    <xf numFmtId="172" fontId="3" fillId="0" borderId="0" xfId="6" applyNumberFormat="1" applyAlignment="1">
      <alignment horizontal="left" vertical="center" indent="1"/>
    </xf>
    <xf numFmtId="171" fontId="27" fillId="0" borderId="0" xfId="7" applyFont="1" applyAlignment="1">
      <alignment horizontal="left" vertical="center" indent="1"/>
    </xf>
    <xf numFmtId="172" fontId="0" fillId="0" borderId="0" xfId="7" applyNumberFormat="1" applyFont="1" applyAlignment="1">
      <alignment horizontal="left" vertical="center" indent="1"/>
    </xf>
    <xf numFmtId="172" fontId="27" fillId="0" borderId="0" xfId="7" applyNumberFormat="1" applyFont="1" applyAlignment="1">
      <alignment horizontal="left" vertical="center" indent="1"/>
    </xf>
    <xf numFmtId="171" fontId="0" fillId="0" borderId="0" xfId="7" applyFont="1" applyBorder="1" applyAlignment="1">
      <alignment horizontal="left" vertical="center" indent="1"/>
    </xf>
    <xf numFmtId="0" fontId="24" fillId="0" borderId="0" xfId="8" applyFont="1" applyAlignment="1">
      <alignment vertical="center" wrapText="1"/>
    </xf>
    <xf numFmtId="0" fontId="24" fillId="0" borderId="0" xfId="8" applyFont="1" applyAlignment="1">
      <alignment horizontal="left" vertical="center" indent="1"/>
    </xf>
    <xf numFmtId="171" fontId="24" fillId="0" borderId="0" xfId="9" applyFont="1" applyAlignment="1">
      <alignment horizontal="left" vertical="center" indent="1"/>
    </xf>
    <xf numFmtId="0" fontId="24" fillId="0" borderId="0" xfId="8" applyFont="1" applyAlignment="1">
      <alignment horizontal="right" vertical="center" indent="1"/>
    </xf>
    <xf numFmtId="0" fontId="2" fillId="0" borderId="0" xfId="8" applyAlignment="1">
      <alignment horizontal="left" vertical="center" indent="1"/>
    </xf>
    <xf numFmtId="171" fontId="0" fillId="0" borderId="0" xfId="9" applyFont="1" applyAlignment="1">
      <alignment horizontal="left" vertical="center" indent="1"/>
    </xf>
    <xf numFmtId="0" fontId="23" fillId="0" borderId="0" xfId="8" applyFont="1" applyAlignment="1">
      <alignment horizontal="left" vertical="center" indent="1"/>
    </xf>
    <xf numFmtId="0" fontId="23" fillId="0" borderId="12" xfId="8" applyFont="1" applyBorder="1" applyAlignment="1">
      <alignment horizontal="left" vertical="center" indent="1"/>
    </xf>
    <xf numFmtId="171" fontId="23" fillId="0" borderId="12" xfId="9" applyFont="1" applyBorder="1" applyAlignment="1">
      <alignment horizontal="center" vertical="center"/>
    </xf>
    <xf numFmtId="171" fontId="25" fillId="0" borderId="12" xfId="9" applyFont="1" applyBorder="1" applyAlignment="1">
      <alignment horizontal="center" vertical="center"/>
    </xf>
    <xf numFmtId="172" fontId="23" fillId="5" borderId="12" xfId="9" applyNumberFormat="1" applyFont="1" applyFill="1" applyBorder="1" applyAlignment="1">
      <alignment horizontal="center" vertical="center"/>
    </xf>
    <xf numFmtId="172" fontId="25" fillId="5" borderId="12" xfId="9" applyNumberFormat="1" applyFont="1" applyFill="1" applyBorder="1" applyAlignment="1">
      <alignment horizontal="center" vertical="center"/>
    </xf>
    <xf numFmtId="0" fontId="2" fillId="6" borderId="0" xfId="8" applyFill="1" applyAlignment="1">
      <alignment horizontal="left" vertical="center" indent="1"/>
    </xf>
    <xf numFmtId="173" fontId="26" fillId="6" borderId="0" xfId="9" applyNumberFormat="1" applyFont="1" applyFill="1" applyAlignment="1">
      <alignment vertical="center"/>
    </xf>
    <xf numFmtId="173" fontId="27" fillId="6" borderId="0" xfId="9" applyNumberFormat="1" applyFont="1" applyFill="1" applyAlignment="1">
      <alignment vertical="center"/>
    </xf>
    <xf numFmtId="172" fontId="26" fillId="6" borderId="0" xfId="9" applyNumberFormat="1" applyFont="1" applyFill="1" applyAlignment="1">
      <alignment vertical="center"/>
    </xf>
    <xf numFmtId="172" fontId="27" fillId="6" borderId="0" xfId="9" applyNumberFormat="1" applyFont="1" applyFill="1" applyAlignment="1">
      <alignment vertical="center"/>
    </xf>
    <xf numFmtId="174" fontId="23" fillId="6" borderId="0" xfId="9" applyNumberFormat="1" applyFont="1" applyFill="1" applyAlignment="1">
      <alignment vertical="center"/>
    </xf>
    <xf numFmtId="173" fontId="26" fillId="0" borderId="0" xfId="9" applyNumberFormat="1" applyFont="1" applyAlignment="1">
      <alignment vertical="center"/>
    </xf>
    <xf numFmtId="173" fontId="27" fillId="0" borderId="0" xfId="9" applyNumberFormat="1" applyFont="1" applyAlignment="1">
      <alignment vertical="center"/>
    </xf>
    <xf numFmtId="172" fontId="26" fillId="0" borderId="0" xfId="9" applyNumberFormat="1" applyFont="1" applyAlignment="1">
      <alignment vertical="center"/>
    </xf>
    <xf numFmtId="172" fontId="27" fillId="0" borderId="0" xfId="9" applyNumberFormat="1" applyFont="1" applyAlignment="1">
      <alignment vertical="center"/>
    </xf>
    <xf numFmtId="174" fontId="23" fillId="0" borderId="0" xfId="9" applyNumberFormat="1" applyFont="1" applyAlignment="1">
      <alignment vertical="center"/>
    </xf>
    <xf numFmtId="0" fontId="24" fillId="7" borderId="13" xfId="8" applyFont="1" applyFill="1" applyBorder="1" applyAlignment="1">
      <alignment horizontal="left" vertical="center" indent="1"/>
    </xf>
    <xf numFmtId="173" fontId="28" fillId="7" borderId="13" xfId="9" applyNumberFormat="1" applyFont="1" applyFill="1" applyBorder="1" applyAlignment="1">
      <alignment vertical="center"/>
    </xf>
    <xf numFmtId="173" fontId="29" fillId="7" borderId="13" xfId="9" applyNumberFormat="1" applyFont="1" applyFill="1" applyBorder="1" applyAlignment="1">
      <alignment vertical="center"/>
    </xf>
    <xf numFmtId="172" fontId="28" fillId="7" borderId="13" xfId="9" applyNumberFormat="1" applyFont="1" applyFill="1" applyBorder="1" applyAlignment="1">
      <alignment vertical="center"/>
    </xf>
    <xf numFmtId="172" fontId="29" fillId="7" borderId="13" xfId="9" applyNumberFormat="1" applyFont="1" applyFill="1" applyBorder="1" applyAlignment="1">
      <alignment vertical="center"/>
    </xf>
    <xf numFmtId="174" fontId="24" fillId="7" borderId="13" xfId="9" applyNumberFormat="1" applyFont="1" applyFill="1" applyBorder="1" applyAlignment="1">
      <alignment vertical="center"/>
    </xf>
    <xf numFmtId="0" fontId="23" fillId="8" borderId="14" xfId="8" applyFont="1" applyFill="1" applyBorder="1" applyAlignment="1">
      <alignment horizontal="left" vertical="center" indent="1"/>
    </xf>
    <xf numFmtId="173" fontId="30" fillId="8" borderId="14" xfId="9" applyNumberFormat="1" applyFont="1" applyFill="1" applyBorder="1" applyAlignment="1">
      <alignment vertical="center"/>
    </xf>
    <xf numFmtId="173" fontId="25" fillId="8" borderId="14" xfId="9" applyNumberFormat="1" applyFont="1" applyFill="1" applyBorder="1" applyAlignment="1">
      <alignment vertical="center"/>
    </xf>
    <xf numFmtId="172" fontId="30" fillId="8" borderId="14" xfId="9" applyNumberFormat="1" applyFont="1" applyFill="1" applyBorder="1" applyAlignment="1">
      <alignment vertical="center"/>
    </xf>
    <xf numFmtId="172" fontId="25" fillId="8" borderId="14" xfId="9" applyNumberFormat="1" applyFont="1" applyFill="1" applyBorder="1" applyAlignment="1">
      <alignment vertical="center"/>
    </xf>
    <xf numFmtId="174" fontId="23" fillId="8" borderId="14" xfId="9" applyNumberFormat="1" applyFont="1" applyFill="1" applyBorder="1" applyAlignment="1">
      <alignment vertical="center"/>
    </xf>
    <xf numFmtId="0" fontId="23" fillId="8" borderId="0" xfId="8" applyFont="1" applyFill="1" applyAlignment="1">
      <alignment horizontal="left" vertical="center" indent="1"/>
    </xf>
    <xf numFmtId="173" fontId="30" fillId="8" borderId="0" xfId="9" applyNumberFormat="1" applyFont="1" applyFill="1" applyBorder="1" applyAlignment="1">
      <alignment vertical="center"/>
    </xf>
    <xf numFmtId="173" fontId="25" fillId="8" borderId="0" xfId="9" applyNumberFormat="1" applyFont="1" applyFill="1" applyBorder="1" applyAlignment="1">
      <alignment vertical="center"/>
    </xf>
    <xf numFmtId="172" fontId="30" fillId="8" borderId="0" xfId="9" applyNumberFormat="1" applyFont="1" applyFill="1" applyBorder="1" applyAlignment="1">
      <alignment vertical="center"/>
    </xf>
    <xf numFmtId="172" fontId="25" fillId="8" borderId="0" xfId="9" applyNumberFormat="1" applyFont="1" applyFill="1" applyBorder="1" applyAlignment="1">
      <alignment vertical="center"/>
    </xf>
    <xf numFmtId="174" fontId="23" fillId="8" borderId="0" xfId="9" applyNumberFormat="1" applyFont="1" applyFill="1" applyBorder="1" applyAlignment="1">
      <alignment vertical="center"/>
    </xf>
    <xf numFmtId="0" fontId="23" fillId="8" borderId="15" xfId="8" applyFont="1" applyFill="1" applyBorder="1" applyAlignment="1">
      <alignment horizontal="left" vertical="center" indent="1"/>
    </xf>
    <xf numFmtId="173" fontId="30" fillId="8" borderId="15" xfId="9" applyNumberFormat="1" applyFont="1" applyFill="1" applyBorder="1" applyAlignment="1">
      <alignment vertical="center"/>
    </xf>
    <xf numFmtId="173" fontId="25" fillId="8" borderId="15" xfId="9" applyNumberFormat="1" applyFont="1" applyFill="1" applyBorder="1" applyAlignment="1">
      <alignment vertical="center"/>
    </xf>
    <xf numFmtId="172" fontId="30" fillId="8" borderId="15" xfId="9" applyNumberFormat="1" applyFont="1" applyFill="1" applyBorder="1" applyAlignment="1">
      <alignment vertical="center"/>
    </xf>
    <xf numFmtId="172" fontId="25" fillId="8" borderId="15" xfId="9" applyNumberFormat="1" applyFont="1" applyFill="1" applyBorder="1" applyAlignment="1">
      <alignment vertical="center"/>
    </xf>
    <xf numFmtId="174" fontId="23" fillId="8" borderId="15" xfId="9" applyNumberFormat="1" applyFont="1" applyFill="1" applyBorder="1" applyAlignment="1">
      <alignment vertical="center"/>
    </xf>
    <xf numFmtId="0" fontId="24" fillId="7" borderId="16" xfId="8" applyFont="1" applyFill="1" applyBorder="1" applyAlignment="1">
      <alignment horizontal="left" vertical="center" indent="1"/>
    </xf>
    <xf numFmtId="173" fontId="28" fillId="7" borderId="16" xfId="9" applyNumberFormat="1" applyFont="1" applyFill="1" applyBorder="1" applyAlignment="1">
      <alignment vertical="center"/>
    </xf>
    <xf numFmtId="173" fontId="29" fillId="7" borderId="16" xfId="9" applyNumberFormat="1" applyFont="1" applyFill="1" applyBorder="1" applyAlignment="1">
      <alignment vertical="center"/>
    </xf>
    <xf numFmtId="172" fontId="28" fillId="7" borderId="16" xfId="9" applyNumberFormat="1" applyFont="1" applyFill="1" applyBorder="1" applyAlignment="1">
      <alignment vertical="center"/>
    </xf>
    <xf numFmtId="172" fontId="29" fillId="7" borderId="16" xfId="9" applyNumberFormat="1" applyFont="1" applyFill="1" applyBorder="1" applyAlignment="1">
      <alignment vertical="center"/>
    </xf>
    <xf numFmtId="174" fontId="24" fillId="7" borderId="16" xfId="9" applyNumberFormat="1" applyFont="1" applyFill="1" applyBorder="1" applyAlignment="1">
      <alignment vertical="center"/>
    </xf>
    <xf numFmtId="171" fontId="27" fillId="0" borderId="0" xfId="9" applyFont="1" applyAlignment="1">
      <alignment horizontal="left" vertical="center" indent="1"/>
    </xf>
    <xf numFmtId="172" fontId="0" fillId="0" borderId="0" xfId="9" applyNumberFormat="1" applyFont="1" applyAlignment="1">
      <alignment horizontal="left" vertical="center" indent="1"/>
    </xf>
    <xf numFmtId="172" fontId="27" fillId="0" borderId="0" xfId="9" applyNumberFormat="1" applyFont="1" applyAlignment="1">
      <alignment horizontal="left" vertical="center" indent="1"/>
    </xf>
    <xf numFmtId="171" fontId="0" fillId="0" borderId="0" xfId="9" applyFont="1" applyBorder="1" applyAlignment="1">
      <alignment horizontal="left" vertical="center" indent="1"/>
    </xf>
    <xf numFmtId="164" fontId="11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center"/>
    </xf>
    <xf numFmtId="0" fontId="24" fillId="0" borderId="0" xfId="2" applyFont="1" applyAlignment="1">
      <alignment horizontal="left" vertical="center" wrapText="1" indent="1"/>
    </xf>
    <xf numFmtId="171" fontId="23" fillId="0" borderId="0" xfId="3" applyFont="1" applyBorder="1" applyAlignment="1">
      <alignment horizontal="center" vertical="center"/>
    </xf>
    <xf numFmtId="0" fontId="24" fillId="0" borderId="0" xfId="4" applyFont="1" applyAlignment="1">
      <alignment horizontal="left" vertical="center" wrapText="1" indent="1"/>
    </xf>
    <xf numFmtId="171" fontId="23" fillId="0" borderId="0" xfId="5" applyFont="1" applyBorder="1" applyAlignment="1">
      <alignment horizontal="center" vertical="center"/>
    </xf>
    <xf numFmtId="0" fontId="24" fillId="0" borderId="0" xfId="6" applyFont="1" applyAlignment="1">
      <alignment horizontal="left" vertical="center" wrapText="1" indent="1"/>
    </xf>
    <xf numFmtId="171" fontId="23" fillId="0" borderId="0" xfId="7" applyFont="1" applyBorder="1" applyAlignment="1">
      <alignment horizontal="center" vertical="center"/>
    </xf>
    <xf numFmtId="0" fontId="24" fillId="0" borderId="0" xfId="8" applyFont="1" applyAlignment="1">
      <alignment horizontal="left" vertical="center" wrapText="1" indent="1"/>
    </xf>
    <xf numFmtId="171" fontId="23" fillId="0" borderId="0" xfId="9" applyFont="1" applyBorder="1" applyAlignment="1">
      <alignment horizontal="center" vertical="center"/>
    </xf>
    <xf numFmtId="0" fontId="24" fillId="0" borderId="0" xfId="10" applyFont="1" applyAlignment="1">
      <alignment horizontal="left" vertical="center" wrapText="1" indent="1"/>
    </xf>
    <xf numFmtId="0" fontId="24" fillId="0" borderId="0" xfId="10" applyFont="1" applyAlignment="1">
      <alignment vertical="center" wrapText="1"/>
    </xf>
    <xf numFmtId="0" fontId="24" fillId="0" borderId="0" xfId="10" applyFont="1" applyAlignment="1">
      <alignment horizontal="left" vertical="center" indent="1"/>
    </xf>
    <xf numFmtId="171" fontId="24" fillId="0" borderId="0" xfId="11" applyFont="1" applyAlignment="1">
      <alignment horizontal="left" vertical="center" indent="1"/>
    </xf>
    <xf numFmtId="0" fontId="24" fillId="0" borderId="0" xfId="10" applyFont="1" applyAlignment="1">
      <alignment horizontal="right" vertical="center" indent="1"/>
    </xf>
    <xf numFmtId="0" fontId="1" fillId="0" borderId="0" xfId="10" applyAlignment="1">
      <alignment horizontal="left" vertical="center" indent="1"/>
    </xf>
    <xf numFmtId="171" fontId="0" fillId="0" borderId="0" xfId="11" applyFont="1" applyAlignment="1">
      <alignment horizontal="left" vertical="center" indent="1"/>
    </xf>
    <xf numFmtId="0" fontId="23" fillId="0" borderId="0" xfId="10" applyFont="1" applyAlignment="1">
      <alignment horizontal="left" vertical="center" indent="1"/>
    </xf>
    <xf numFmtId="171" fontId="23" fillId="0" borderId="0" xfId="11" applyFont="1" applyBorder="1" applyAlignment="1">
      <alignment horizontal="center" vertical="center"/>
    </xf>
    <xf numFmtId="0" fontId="23" fillId="0" borderId="12" xfId="10" applyFont="1" applyBorder="1" applyAlignment="1">
      <alignment horizontal="left" vertical="center" indent="1"/>
    </xf>
    <xf numFmtId="171" fontId="23" fillId="0" borderId="12" xfId="11" applyFont="1" applyBorder="1" applyAlignment="1">
      <alignment horizontal="center" vertical="center"/>
    </xf>
    <xf numFmtId="171" fontId="25" fillId="0" borderId="12" xfId="11" applyFont="1" applyBorder="1" applyAlignment="1">
      <alignment horizontal="center" vertical="center"/>
    </xf>
    <xf numFmtId="172" fontId="23" fillId="5" borderId="12" xfId="11" applyNumberFormat="1" applyFont="1" applyFill="1" applyBorder="1" applyAlignment="1">
      <alignment horizontal="center" vertical="center"/>
    </xf>
    <xf numFmtId="172" fontId="25" fillId="5" borderId="12" xfId="11" applyNumberFormat="1" applyFont="1" applyFill="1" applyBorder="1" applyAlignment="1">
      <alignment horizontal="center" vertical="center"/>
    </xf>
    <xf numFmtId="0" fontId="1" fillId="6" borderId="0" xfId="10" applyFill="1" applyAlignment="1">
      <alignment horizontal="left" vertical="center" indent="1"/>
    </xf>
    <xf numFmtId="173" fontId="26" fillId="6" borderId="0" xfId="11" applyNumberFormat="1" applyFont="1" applyFill="1" applyAlignment="1">
      <alignment vertical="center"/>
    </xf>
    <xf numFmtId="173" fontId="27" fillId="6" borderId="0" xfId="11" applyNumberFormat="1" applyFont="1" applyFill="1" applyAlignment="1">
      <alignment vertical="center"/>
    </xf>
    <xf numFmtId="172" fontId="26" fillId="6" borderId="0" xfId="11" applyNumberFormat="1" applyFont="1" applyFill="1" applyAlignment="1">
      <alignment vertical="center"/>
    </xf>
    <xf numFmtId="172" fontId="27" fillId="6" borderId="0" xfId="11" applyNumberFormat="1" applyFont="1" applyFill="1" applyAlignment="1">
      <alignment vertical="center"/>
    </xf>
    <xf numFmtId="174" fontId="23" fillId="6" borderId="0" xfId="11" applyNumberFormat="1" applyFont="1" applyFill="1" applyAlignment="1">
      <alignment vertical="center"/>
    </xf>
    <xf numFmtId="173" fontId="26" fillId="0" borderId="0" xfId="11" applyNumberFormat="1" applyFont="1" applyAlignment="1">
      <alignment vertical="center"/>
    </xf>
    <xf numFmtId="173" fontId="27" fillId="0" borderId="0" xfId="11" applyNumberFormat="1" applyFont="1" applyAlignment="1">
      <alignment vertical="center"/>
    </xf>
    <xf numFmtId="172" fontId="26" fillId="0" borderId="0" xfId="11" applyNumberFormat="1" applyFont="1" applyAlignment="1">
      <alignment vertical="center"/>
    </xf>
    <xf numFmtId="172" fontId="27" fillId="0" borderId="0" xfId="11" applyNumberFormat="1" applyFont="1" applyAlignment="1">
      <alignment vertical="center"/>
    </xf>
    <xf numFmtId="174" fontId="23" fillId="0" borderId="0" xfId="11" applyNumberFormat="1" applyFont="1" applyAlignment="1">
      <alignment vertical="center"/>
    </xf>
    <xf numFmtId="0" fontId="24" fillId="7" borderId="13" xfId="10" applyFont="1" applyFill="1" applyBorder="1" applyAlignment="1">
      <alignment horizontal="left" vertical="center" indent="1"/>
    </xf>
    <xf numFmtId="173" fontId="28" fillId="7" borderId="13" xfId="11" applyNumberFormat="1" applyFont="1" applyFill="1" applyBorder="1" applyAlignment="1">
      <alignment vertical="center"/>
    </xf>
    <xf numFmtId="173" fontId="29" fillId="7" borderId="13" xfId="11" applyNumberFormat="1" applyFont="1" applyFill="1" applyBorder="1" applyAlignment="1">
      <alignment vertical="center"/>
    </xf>
    <xf numFmtId="172" fontId="28" fillId="7" borderId="13" xfId="11" applyNumberFormat="1" applyFont="1" applyFill="1" applyBorder="1" applyAlignment="1">
      <alignment vertical="center"/>
    </xf>
    <xf numFmtId="172" fontId="29" fillId="7" borderId="13" xfId="11" applyNumberFormat="1" applyFont="1" applyFill="1" applyBorder="1" applyAlignment="1">
      <alignment vertical="center"/>
    </xf>
    <xf numFmtId="174" fontId="24" fillId="7" borderId="13" xfId="11" applyNumberFormat="1" applyFont="1" applyFill="1" applyBorder="1" applyAlignment="1">
      <alignment vertical="center"/>
    </xf>
    <xf numFmtId="0" fontId="23" fillId="8" borderId="14" xfId="10" applyFont="1" applyFill="1" applyBorder="1" applyAlignment="1">
      <alignment horizontal="left" vertical="center" indent="1"/>
    </xf>
    <xf numFmtId="173" fontId="30" fillId="8" borderId="14" xfId="11" applyNumberFormat="1" applyFont="1" applyFill="1" applyBorder="1" applyAlignment="1">
      <alignment vertical="center"/>
    </xf>
    <xf numFmtId="173" fontId="25" fillId="8" borderId="14" xfId="11" applyNumberFormat="1" applyFont="1" applyFill="1" applyBorder="1" applyAlignment="1">
      <alignment vertical="center"/>
    </xf>
    <xf numFmtId="172" fontId="30" fillId="8" borderId="14" xfId="11" applyNumberFormat="1" applyFont="1" applyFill="1" applyBorder="1" applyAlignment="1">
      <alignment vertical="center"/>
    </xf>
    <xf numFmtId="172" fontId="25" fillId="8" borderId="14" xfId="11" applyNumberFormat="1" applyFont="1" applyFill="1" applyBorder="1" applyAlignment="1">
      <alignment vertical="center"/>
    </xf>
    <xf numFmtId="174" fontId="23" fillId="8" borderId="14" xfId="11" applyNumberFormat="1" applyFont="1" applyFill="1" applyBorder="1" applyAlignment="1">
      <alignment vertical="center"/>
    </xf>
    <xf numFmtId="0" fontId="23" fillId="8" borderId="0" xfId="10" applyFont="1" applyFill="1" applyAlignment="1">
      <alignment horizontal="left" vertical="center" indent="1"/>
    </xf>
    <xf numFmtId="173" fontId="30" fillId="8" borderId="0" xfId="11" applyNumberFormat="1" applyFont="1" applyFill="1" applyBorder="1" applyAlignment="1">
      <alignment vertical="center"/>
    </xf>
    <xf numFmtId="173" fontId="25" fillId="8" borderId="0" xfId="11" applyNumberFormat="1" applyFont="1" applyFill="1" applyBorder="1" applyAlignment="1">
      <alignment vertical="center"/>
    </xf>
    <xf numFmtId="172" fontId="30" fillId="8" borderId="0" xfId="11" applyNumberFormat="1" applyFont="1" applyFill="1" applyBorder="1" applyAlignment="1">
      <alignment vertical="center"/>
    </xf>
    <xf numFmtId="172" fontId="25" fillId="8" borderId="0" xfId="11" applyNumberFormat="1" applyFont="1" applyFill="1" applyBorder="1" applyAlignment="1">
      <alignment vertical="center"/>
    </xf>
    <xf numFmtId="174" fontId="23" fillId="8" borderId="0" xfId="11" applyNumberFormat="1" applyFont="1" applyFill="1" applyBorder="1" applyAlignment="1">
      <alignment vertical="center"/>
    </xf>
    <xf numFmtId="0" fontId="23" fillId="8" borderId="15" xfId="10" applyFont="1" applyFill="1" applyBorder="1" applyAlignment="1">
      <alignment horizontal="left" vertical="center" indent="1"/>
    </xf>
    <xf numFmtId="173" fontId="30" fillId="8" borderId="15" xfId="11" applyNumberFormat="1" applyFont="1" applyFill="1" applyBorder="1" applyAlignment="1">
      <alignment vertical="center"/>
    </xf>
    <xf numFmtId="173" fontId="25" fillId="8" borderId="15" xfId="11" applyNumberFormat="1" applyFont="1" applyFill="1" applyBorder="1" applyAlignment="1">
      <alignment vertical="center"/>
    </xf>
    <xf numFmtId="172" fontId="30" fillId="8" borderId="15" xfId="11" applyNumberFormat="1" applyFont="1" applyFill="1" applyBorder="1" applyAlignment="1">
      <alignment vertical="center"/>
    </xf>
    <xf numFmtId="172" fontId="25" fillId="8" borderId="15" xfId="11" applyNumberFormat="1" applyFont="1" applyFill="1" applyBorder="1" applyAlignment="1">
      <alignment vertical="center"/>
    </xf>
    <xf numFmtId="174" fontId="23" fillId="8" borderId="15" xfId="11" applyNumberFormat="1" applyFont="1" applyFill="1" applyBorder="1" applyAlignment="1">
      <alignment vertical="center"/>
    </xf>
    <xf numFmtId="0" fontId="24" fillId="7" borderId="16" xfId="10" applyFont="1" applyFill="1" applyBorder="1" applyAlignment="1">
      <alignment horizontal="left" vertical="center" indent="1"/>
    </xf>
    <xf numFmtId="173" fontId="28" fillId="7" borderId="16" xfId="11" applyNumberFormat="1" applyFont="1" applyFill="1" applyBorder="1" applyAlignment="1">
      <alignment vertical="center"/>
    </xf>
    <xf numFmtId="173" fontId="29" fillId="7" borderId="16" xfId="11" applyNumberFormat="1" applyFont="1" applyFill="1" applyBorder="1" applyAlignment="1">
      <alignment vertical="center"/>
    </xf>
    <xf numFmtId="172" fontId="28" fillId="7" borderId="16" xfId="11" applyNumberFormat="1" applyFont="1" applyFill="1" applyBorder="1" applyAlignment="1">
      <alignment vertical="center"/>
    </xf>
    <xf numFmtId="172" fontId="29" fillId="7" borderId="16" xfId="11" applyNumberFormat="1" applyFont="1" applyFill="1" applyBorder="1" applyAlignment="1">
      <alignment vertical="center"/>
    </xf>
    <xf numFmtId="174" fontId="24" fillId="7" borderId="16" xfId="11" applyNumberFormat="1" applyFont="1" applyFill="1" applyBorder="1" applyAlignment="1">
      <alignment vertical="center"/>
    </xf>
    <xf numFmtId="171" fontId="27" fillId="0" borderId="0" xfId="11" applyFont="1" applyAlignment="1">
      <alignment horizontal="left" vertical="center" indent="1"/>
    </xf>
    <xf numFmtId="172" fontId="0" fillId="0" borderId="0" xfId="11" applyNumberFormat="1" applyFont="1" applyAlignment="1">
      <alignment horizontal="left" vertical="center" indent="1"/>
    </xf>
    <xf numFmtId="172" fontId="27" fillId="0" borderId="0" xfId="11" applyNumberFormat="1" applyFont="1" applyAlignment="1">
      <alignment horizontal="left" vertical="center" indent="1"/>
    </xf>
    <xf numFmtId="171" fontId="0" fillId="0" borderId="0" xfId="11" applyFont="1" applyBorder="1" applyAlignment="1">
      <alignment horizontal="left" vertical="center" indent="1"/>
    </xf>
  </cellXfs>
  <cellStyles count="12">
    <cellStyle name="Komma 2" xfId="7" xr:uid="{09013EEF-C9D9-4C11-AA18-459A831D4AE5}"/>
    <cellStyle name="Komma 3" xfId="3" xr:uid="{2654B48A-D8BA-467B-898B-F0D6F72A2C28}"/>
    <cellStyle name="Komma 4" xfId="5" xr:uid="{406F100C-7794-4D4C-8BC2-023E89803E70}"/>
    <cellStyle name="Komma 5" xfId="9" xr:uid="{1B20803A-3814-4CE6-880D-5E1DA50610F3}"/>
    <cellStyle name="Komma 6" xfId="11" xr:uid="{AEDF592D-F049-40EB-B93D-0CBD2910EE07}"/>
    <cellStyle name="Prozent" xfId="1" builtinId="5"/>
    <cellStyle name="Standard" xfId="0" builtinId="0"/>
    <cellStyle name="Standard 2" xfId="2" xr:uid="{E27707C0-B1B6-4C8A-AA1C-802CA3FB81A6}"/>
    <cellStyle name="Standard 3" xfId="4" xr:uid="{8E1FAC1E-2BB6-48A7-B488-B6C083A30695}"/>
    <cellStyle name="Standard 4" xfId="6" xr:uid="{4A4B6001-E8B5-40BB-A67B-653DAD9159FC}"/>
    <cellStyle name="Standard 5" xfId="8" xr:uid="{DD84EC46-626E-4DA7-8281-38AF53E40329}"/>
    <cellStyle name="Standard 6" xfId="10" xr:uid="{4C4E710E-9F6E-45D9-A788-D5F53E1EDFAF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FF"/>
      <color rgb="FF3366FF"/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295275</xdr:colOff>
      <xdr:row>1</xdr:row>
      <xdr:rowOff>123825</xdr:rowOff>
    </xdr:to>
    <xdr:pic>
      <xdr:nvPicPr>
        <xdr:cNvPr id="1180" name="Picture 32" descr="autoCH_Logo_Claim_rgb_hr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177800</xdr:colOff>
      <xdr:row>0</xdr:row>
      <xdr:rowOff>38100</xdr:rowOff>
    </xdr:from>
    <xdr:to>
      <xdr:col>10</xdr:col>
      <xdr:colOff>638175</xdr:colOff>
      <xdr:row>1</xdr:row>
      <xdr:rowOff>428625</xdr:rowOff>
    </xdr:to>
    <xdr:pic>
      <xdr:nvPicPr>
        <xdr:cNvPr id="1181" name="Picture 2" descr="NummernSchilderBETab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7200" y="38100"/>
          <a:ext cx="11049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0</xdr:row>
      <xdr:rowOff>186514</xdr:rowOff>
    </xdr:from>
    <xdr:to>
      <xdr:col>10</xdr:col>
      <xdr:colOff>897031</xdr:colOff>
      <xdr:row>0</xdr:row>
      <xdr:rowOff>809316</xdr:rowOff>
    </xdr:to>
    <xdr:pic>
      <xdr:nvPicPr>
        <xdr:cNvPr id="2" name="Picture 32" descr="autoCH_Logo_Claim_rgb_hr">
          <a:extLst>
            <a:ext uri="{FF2B5EF4-FFF2-40B4-BE49-F238E27FC236}">
              <a16:creationId xmlns:a16="http://schemas.microsoft.com/office/drawing/2014/main" id="{01AF6241-7A15-405A-9247-F2848E80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186514"/>
          <a:ext cx="1973356" cy="622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0</xdr:row>
      <xdr:rowOff>186514</xdr:rowOff>
    </xdr:from>
    <xdr:to>
      <xdr:col>10</xdr:col>
      <xdr:colOff>897031</xdr:colOff>
      <xdr:row>0</xdr:row>
      <xdr:rowOff>809316</xdr:rowOff>
    </xdr:to>
    <xdr:pic>
      <xdr:nvPicPr>
        <xdr:cNvPr id="2" name="Picture 32" descr="autoCH_Logo_Claim_rgb_hr">
          <a:extLst>
            <a:ext uri="{FF2B5EF4-FFF2-40B4-BE49-F238E27FC236}">
              <a16:creationId xmlns:a16="http://schemas.microsoft.com/office/drawing/2014/main" id="{745AF1BA-3D71-4A30-9CCB-81434097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186514"/>
          <a:ext cx="1973356" cy="622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285750</xdr:colOff>
      <xdr:row>1</xdr:row>
      <xdr:rowOff>120650</xdr:rowOff>
    </xdr:to>
    <xdr:pic>
      <xdr:nvPicPr>
        <xdr:cNvPr id="2204" name="Picture 32" descr="autoCH_Logo_Claim_rgb_hr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152400</xdr:colOff>
      <xdr:row>0</xdr:row>
      <xdr:rowOff>38100</xdr:rowOff>
    </xdr:from>
    <xdr:to>
      <xdr:col>10</xdr:col>
      <xdr:colOff>609600</xdr:colOff>
      <xdr:row>1</xdr:row>
      <xdr:rowOff>428625</xdr:rowOff>
    </xdr:to>
    <xdr:pic>
      <xdr:nvPicPr>
        <xdr:cNvPr id="2205" name="Picture 2" descr="NummernSchilderBETab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10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282575</xdr:colOff>
      <xdr:row>1</xdr:row>
      <xdr:rowOff>142875</xdr:rowOff>
    </xdr:to>
    <xdr:pic>
      <xdr:nvPicPr>
        <xdr:cNvPr id="3228" name="Picture 32" descr="autoCH_Logo_Claim_rgb_hr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161925</xdr:colOff>
      <xdr:row>0</xdr:row>
      <xdr:rowOff>28575</xdr:rowOff>
    </xdr:from>
    <xdr:to>
      <xdr:col>10</xdr:col>
      <xdr:colOff>619125</xdr:colOff>
      <xdr:row>1</xdr:row>
      <xdr:rowOff>419100</xdr:rowOff>
    </xdr:to>
    <xdr:pic>
      <xdr:nvPicPr>
        <xdr:cNvPr id="3229" name="Picture 2" descr="NummernSchilderBETab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8575"/>
          <a:ext cx="1101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295275</xdr:colOff>
      <xdr:row>1</xdr:row>
      <xdr:rowOff>133350</xdr:rowOff>
    </xdr:to>
    <xdr:pic>
      <xdr:nvPicPr>
        <xdr:cNvPr id="4252" name="Picture 32" descr="autoCH_Logo_Claim_rgb_hr">
          <a:extLst>
            <a:ext uri="{FF2B5EF4-FFF2-40B4-BE49-F238E27FC236}">
              <a16:creationId xmlns:a16="http://schemas.microsoft.com/office/drawing/2014/main" id="{00000000-0008-0000-0500-00009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180975</xdr:colOff>
      <xdr:row>0</xdr:row>
      <xdr:rowOff>9525</xdr:rowOff>
    </xdr:from>
    <xdr:to>
      <xdr:col>10</xdr:col>
      <xdr:colOff>635000</xdr:colOff>
      <xdr:row>1</xdr:row>
      <xdr:rowOff>400050</xdr:rowOff>
    </xdr:to>
    <xdr:pic>
      <xdr:nvPicPr>
        <xdr:cNvPr id="4253" name="Picture 2" descr="NummernSchilderBETab">
          <a:extLst>
            <a:ext uri="{FF2B5EF4-FFF2-40B4-BE49-F238E27FC236}">
              <a16:creationId xmlns:a16="http://schemas.microsoft.com/office/drawing/2014/main" id="{00000000-0008-0000-0500-00009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9525"/>
          <a:ext cx="1101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301625</xdr:colOff>
      <xdr:row>1</xdr:row>
      <xdr:rowOff>133350</xdr:rowOff>
    </xdr:to>
    <xdr:pic>
      <xdr:nvPicPr>
        <xdr:cNvPr id="5276" name="Picture 32" descr="autoCH_Logo_Claim_rgb_hr">
          <a:extLst>
            <a:ext uri="{FF2B5EF4-FFF2-40B4-BE49-F238E27FC236}">
              <a16:creationId xmlns:a16="http://schemas.microsoft.com/office/drawing/2014/main" id="{00000000-0008-0000-0700-00009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171450</xdr:colOff>
      <xdr:row>0</xdr:row>
      <xdr:rowOff>19050</xdr:rowOff>
    </xdr:from>
    <xdr:to>
      <xdr:col>10</xdr:col>
      <xdr:colOff>628650</xdr:colOff>
      <xdr:row>1</xdr:row>
      <xdr:rowOff>409575</xdr:rowOff>
    </xdr:to>
    <xdr:pic>
      <xdr:nvPicPr>
        <xdr:cNvPr id="5277" name="Picture 2" descr="NummernSchilderBETab">
          <a:extLst>
            <a:ext uri="{FF2B5EF4-FFF2-40B4-BE49-F238E27FC236}">
              <a16:creationId xmlns:a16="http://schemas.microsoft.com/office/drawing/2014/main" id="{00000000-0008-0000-0700-00009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9050"/>
          <a:ext cx="11049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285750</xdr:colOff>
      <xdr:row>1</xdr:row>
      <xdr:rowOff>133350</xdr:rowOff>
    </xdr:to>
    <xdr:pic>
      <xdr:nvPicPr>
        <xdr:cNvPr id="2" name="Picture 31" descr="autoCH_Logo_Claim_rgb_hr">
          <a:extLst>
            <a:ext uri="{FF2B5EF4-FFF2-40B4-BE49-F238E27FC236}">
              <a16:creationId xmlns:a16="http://schemas.microsoft.com/office/drawing/2014/main" id="{04361EBB-8C9C-4F6B-97F1-1FD3499F7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0</xdr:row>
      <xdr:rowOff>9525</xdr:rowOff>
    </xdr:from>
    <xdr:to>
      <xdr:col>10</xdr:col>
      <xdr:colOff>600075</xdr:colOff>
      <xdr:row>1</xdr:row>
      <xdr:rowOff>400050</xdr:rowOff>
    </xdr:to>
    <xdr:pic>
      <xdr:nvPicPr>
        <xdr:cNvPr id="3" name="Picture 2" descr="NummernSchilderBETab">
          <a:extLst>
            <a:ext uri="{FF2B5EF4-FFF2-40B4-BE49-F238E27FC236}">
              <a16:creationId xmlns:a16="http://schemas.microsoft.com/office/drawing/2014/main" id="{249626A5-C782-4ED3-A57A-428C7BF8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952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0</xdr:row>
      <xdr:rowOff>186514</xdr:rowOff>
    </xdr:from>
    <xdr:to>
      <xdr:col>10</xdr:col>
      <xdr:colOff>897031</xdr:colOff>
      <xdr:row>0</xdr:row>
      <xdr:rowOff>809316</xdr:rowOff>
    </xdr:to>
    <xdr:pic>
      <xdr:nvPicPr>
        <xdr:cNvPr id="2" name="Picture 32" descr="autoCH_Logo_Claim_rgb_hr">
          <a:extLst>
            <a:ext uri="{FF2B5EF4-FFF2-40B4-BE49-F238E27FC236}">
              <a16:creationId xmlns:a16="http://schemas.microsoft.com/office/drawing/2014/main" id="{1D162985-D806-486B-921C-8649714B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186514"/>
          <a:ext cx="1973356" cy="622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0</xdr:row>
      <xdr:rowOff>186514</xdr:rowOff>
    </xdr:from>
    <xdr:to>
      <xdr:col>10</xdr:col>
      <xdr:colOff>897031</xdr:colOff>
      <xdr:row>0</xdr:row>
      <xdr:rowOff>809316</xdr:rowOff>
    </xdr:to>
    <xdr:pic>
      <xdr:nvPicPr>
        <xdr:cNvPr id="2" name="Picture 32" descr="autoCH_Logo_Claim_rgb_hr">
          <a:extLst>
            <a:ext uri="{FF2B5EF4-FFF2-40B4-BE49-F238E27FC236}">
              <a16:creationId xmlns:a16="http://schemas.microsoft.com/office/drawing/2014/main" id="{ECAB9DD3-8388-44B6-9792-E1FAE924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186514"/>
          <a:ext cx="1973356" cy="622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0</xdr:row>
      <xdr:rowOff>186514</xdr:rowOff>
    </xdr:from>
    <xdr:to>
      <xdr:col>10</xdr:col>
      <xdr:colOff>897031</xdr:colOff>
      <xdr:row>0</xdr:row>
      <xdr:rowOff>809316</xdr:rowOff>
    </xdr:to>
    <xdr:pic>
      <xdr:nvPicPr>
        <xdr:cNvPr id="2" name="Picture 32" descr="autoCH_Logo_Claim_rgb_hr">
          <a:extLst>
            <a:ext uri="{FF2B5EF4-FFF2-40B4-BE49-F238E27FC236}">
              <a16:creationId xmlns:a16="http://schemas.microsoft.com/office/drawing/2014/main" id="{F40CEFC5-2D28-478F-9FC4-7A03700C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186514"/>
          <a:ext cx="1973356" cy="622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rkenstatistik_PW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ies"/>
      <sheetName val="Statistik"/>
      <sheetName val="config"/>
      <sheetName val="Sep."/>
      <sheetName val="Jul."/>
      <sheetName val="Aug."/>
      <sheetName val="Okt."/>
      <sheetName val="Nov."/>
    </sheetNames>
    <sheetDataSet>
      <sheetData sheetId="0"/>
      <sheetData sheetId="1"/>
      <sheetData sheetId="2">
        <row r="9">
          <cell r="C9" t="str">
            <v>2021</v>
          </cell>
        </row>
        <row r="11">
          <cell r="C11" t="str">
            <v>Nov.</v>
          </cell>
        </row>
        <row r="16">
          <cell r="C16" t="str">
            <v>30.11.2021</v>
          </cell>
        </row>
        <row r="17">
          <cell r="C17" t="str">
            <v>Januar - November 2021</v>
          </cell>
        </row>
        <row r="18">
          <cell r="C18" t="str">
            <v>janvier - novembre 2021</v>
          </cell>
        </row>
        <row r="21">
          <cell r="C21" t="str">
            <v>Nov. 2021</v>
          </cell>
        </row>
        <row r="22">
          <cell r="C22" t="str">
            <v>Kum. 2021</v>
          </cell>
        </row>
        <row r="23">
          <cell r="C23" t="str">
            <v>Nov. 2020</v>
          </cell>
        </row>
        <row r="24">
          <cell r="C24" t="str">
            <v>Kum. 2020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65"/>
  <sheetViews>
    <sheetView topLeftCell="A7" zoomScaleNormal="100" zoomScaleSheetLayoutView="100" workbookViewId="0">
      <selection activeCell="A2" sqref="A2"/>
    </sheetView>
  </sheetViews>
  <sheetFormatPr baseColWidth="10" defaultColWidth="11.42578125" defaultRowHeight="12.75" x14ac:dyDescent="0.2"/>
  <cols>
    <col min="1" max="1" width="21.7109375" style="1" customWidth="1"/>
    <col min="2" max="5" width="9.7109375" style="1" customWidth="1"/>
    <col min="6" max="8" width="9.7109375" style="6" customWidth="1"/>
    <col min="9" max="11" width="9.7109375" style="1" customWidth="1"/>
    <col min="12" max="16384" width="11.42578125" style="1"/>
  </cols>
  <sheetData>
    <row r="1" spans="1:11" ht="35.1" customHeight="1" x14ac:dyDescent="0.25">
      <c r="A1" s="39"/>
      <c r="B1" s="39"/>
      <c r="C1" s="39"/>
      <c r="D1" s="40"/>
      <c r="E1" s="40"/>
      <c r="F1" s="41"/>
      <c r="G1" s="41"/>
      <c r="H1" s="41"/>
      <c r="I1" s="40"/>
      <c r="J1" s="38"/>
      <c r="K1" s="45"/>
    </row>
    <row r="2" spans="1:11" ht="35.1" customHeight="1" x14ac:dyDescent="0.25">
      <c r="A2" s="39"/>
      <c r="B2" s="39"/>
      <c r="C2" s="39"/>
      <c r="D2" s="40"/>
      <c r="E2" s="40"/>
      <c r="F2" s="41"/>
      <c r="G2" s="41"/>
      <c r="H2" s="41"/>
      <c r="I2" s="40"/>
      <c r="J2" s="40"/>
      <c r="K2" s="46"/>
    </row>
    <row r="3" spans="1:11" ht="30" customHeight="1" x14ac:dyDescent="0.25">
      <c r="A3" s="42" t="s">
        <v>0</v>
      </c>
      <c r="B3" s="42"/>
      <c r="C3" s="42"/>
      <c r="D3" s="42"/>
      <c r="E3" s="42"/>
      <c r="F3" s="41"/>
      <c r="G3" s="41"/>
      <c r="H3" s="41"/>
      <c r="I3" s="38"/>
      <c r="J3" s="38"/>
      <c r="K3" s="54" t="s">
        <v>61</v>
      </c>
    </row>
    <row r="4" spans="1:11" ht="30" customHeight="1" x14ac:dyDescent="0.25">
      <c r="A4" s="42" t="s">
        <v>1</v>
      </c>
      <c r="B4" s="42"/>
      <c r="C4" s="42"/>
      <c r="D4" s="42"/>
      <c r="E4" s="42"/>
      <c r="F4" s="48"/>
      <c r="G4" s="49"/>
      <c r="H4" s="49"/>
      <c r="I4" s="38"/>
      <c r="J4" s="38"/>
      <c r="K4" s="54" t="s">
        <v>62</v>
      </c>
    </row>
    <row r="5" spans="1:11" ht="3" customHeight="1" x14ac:dyDescent="0.2">
      <c r="A5" s="40"/>
      <c r="B5" s="40"/>
      <c r="C5" s="40"/>
      <c r="D5" s="40"/>
      <c r="E5" s="40"/>
      <c r="F5" s="41"/>
      <c r="G5" s="41"/>
      <c r="H5" s="41"/>
      <c r="I5" s="40"/>
      <c r="J5" s="40"/>
      <c r="K5" s="47"/>
    </row>
    <row r="6" spans="1:11" ht="15" customHeight="1" x14ac:dyDescent="0.25">
      <c r="A6" s="42" t="s">
        <v>69</v>
      </c>
      <c r="B6" s="40"/>
      <c r="C6" s="40"/>
      <c r="D6" s="40"/>
      <c r="E6" s="40"/>
      <c r="F6" s="50"/>
      <c r="G6" s="50"/>
      <c r="H6" s="50"/>
      <c r="I6" s="51"/>
      <c r="J6" s="52"/>
      <c r="K6" s="53"/>
    </row>
    <row r="7" spans="1:11" ht="3" customHeight="1" x14ac:dyDescent="0.25">
      <c r="A7" s="44"/>
      <c r="B7" s="44"/>
      <c r="C7" s="44"/>
      <c r="D7" s="40"/>
      <c r="E7" s="40"/>
      <c r="F7" s="50"/>
      <c r="G7" s="50"/>
      <c r="H7" s="50"/>
      <c r="I7" s="51"/>
      <c r="J7" s="52"/>
      <c r="K7" s="53"/>
    </row>
    <row r="8" spans="1:11" ht="15" customHeight="1" x14ac:dyDescent="0.25">
      <c r="A8" s="44"/>
      <c r="B8" s="499" t="s">
        <v>32</v>
      </c>
      <c r="C8" s="499"/>
      <c r="D8" s="40"/>
      <c r="E8" s="40"/>
      <c r="F8" s="50"/>
      <c r="G8" s="499" t="s">
        <v>32</v>
      </c>
      <c r="H8" s="499"/>
      <c r="I8" s="51"/>
      <c r="J8" s="52"/>
      <c r="K8" s="53"/>
    </row>
    <row r="9" spans="1:11" s="17" customFormat="1" ht="15" customHeight="1" x14ac:dyDescent="0.25">
      <c r="A9" s="96" t="s">
        <v>2</v>
      </c>
      <c r="B9" s="83">
        <v>42735</v>
      </c>
      <c r="C9" s="84">
        <v>42369</v>
      </c>
      <c r="D9" s="11">
        <v>42735</v>
      </c>
      <c r="E9" s="12">
        <v>42369</v>
      </c>
      <c r="F9" s="13" t="s">
        <v>3</v>
      </c>
      <c r="G9" s="14" t="s">
        <v>47</v>
      </c>
      <c r="H9" s="10" t="s">
        <v>45</v>
      </c>
      <c r="I9" s="95" t="s">
        <v>47</v>
      </c>
      <c r="J9" s="12" t="s">
        <v>45</v>
      </c>
      <c r="K9" s="16" t="s">
        <v>3</v>
      </c>
    </row>
    <row r="10" spans="1:11" ht="15" customHeight="1" x14ac:dyDescent="0.25">
      <c r="A10" s="68" t="s">
        <v>4</v>
      </c>
      <c r="B10" s="81">
        <f t="shared" ref="B10:B48" si="0">D10/$D$52*100</f>
        <v>0.66093853271645742</v>
      </c>
      <c r="C10" s="69">
        <f t="shared" ref="C10:C48" si="1">E10/$E$52*100</f>
        <v>0.85160740898445819</v>
      </c>
      <c r="D10" s="70">
        <f>I10</f>
        <v>100</v>
      </c>
      <c r="E10" s="71">
        <f t="shared" ref="E10:E44" si="2">J10</f>
        <v>160</v>
      </c>
      <c r="F10" s="72">
        <f t="shared" ref="F10:F50" si="3">IF(E10&gt;0,(D10*100/E10)-100," ")</f>
        <v>-37.5</v>
      </c>
      <c r="G10" s="73">
        <f t="shared" ref="G10:G48" si="4">I10/$I$52*100</f>
        <v>0.66093853271645742</v>
      </c>
      <c r="H10" s="74">
        <f t="shared" ref="H10:H48" si="5">J10/$J$52*100</f>
        <v>0.85160740898445819</v>
      </c>
      <c r="I10" s="75">
        <v>100</v>
      </c>
      <c r="J10" s="76">
        <v>160</v>
      </c>
      <c r="K10" s="77">
        <f t="shared" ref="K10:K50" si="6">IF(J10&gt;0,(I10*100/J10)-100," ")</f>
        <v>-37.5</v>
      </c>
    </row>
    <row r="11" spans="1:11" ht="15" customHeight="1" x14ac:dyDescent="0.25">
      <c r="A11" s="28" t="s">
        <v>39</v>
      </c>
      <c r="B11" s="18">
        <f t="shared" si="0"/>
        <v>6.6093853271645738E-3</v>
      </c>
      <c r="C11" s="19">
        <f t="shared" si="1"/>
        <v>4.2580370449222908E-2</v>
      </c>
      <c r="D11" s="25">
        <f>I11</f>
        <v>1</v>
      </c>
      <c r="E11" s="26">
        <f>J11</f>
        <v>8</v>
      </c>
      <c r="F11" s="20">
        <f t="shared" si="3"/>
        <v>-87.5</v>
      </c>
      <c r="G11" s="21">
        <f t="shared" si="4"/>
        <v>6.6093853271645738E-3</v>
      </c>
      <c r="H11" s="22">
        <f t="shared" si="5"/>
        <v>4.2580370449222908E-2</v>
      </c>
      <c r="I11" s="24">
        <v>1</v>
      </c>
      <c r="J11" s="27">
        <v>8</v>
      </c>
      <c r="K11" s="23">
        <f t="shared" si="6"/>
        <v>-87.5</v>
      </c>
    </row>
    <row r="12" spans="1:11" ht="15" customHeight="1" x14ac:dyDescent="0.25">
      <c r="A12" s="75" t="s">
        <v>5</v>
      </c>
      <c r="B12" s="79">
        <f t="shared" si="0"/>
        <v>0.15201586252478519</v>
      </c>
      <c r="C12" s="69">
        <f t="shared" si="1"/>
        <v>6.9193101979987223E-2</v>
      </c>
      <c r="D12" s="70">
        <f t="shared" ref="D12:D44" si="7">I12</f>
        <v>23</v>
      </c>
      <c r="E12" s="71">
        <f t="shared" si="2"/>
        <v>13</v>
      </c>
      <c r="F12" s="72">
        <f t="shared" si="3"/>
        <v>76.923076923076934</v>
      </c>
      <c r="G12" s="73">
        <f t="shared" si="4"/>
        <v>0.15201586252478519</v>
      </c>
      <c r="H12" s="74">
        <f t="shared" si="5"/>
        <v>6.9193101979987223E-2</v>
      </c>
      <c r="I12" s="75">
        <v>23</v>
      </c>
      <c r="J12" s="76">
        <v>13</v>
      </c>
      <c r="K12" s="77">
        <f t="shared" si="6"/>
        <v>76.923076923076934</v>
      </c>
    </row>
    <row r="13" spans="1:11" ht="15" customHeight="1" x14ac:dyDescent="0.25">
      <c r="A13" s="29" t="s">
        <v>6</v>
      </c>
      <c r="B13" s="18">
        <f t="shared" si="0"/>
        <v>6.2987442167878385</v>
      </c>
      <c r="C13" s="19">
        <f t="shared" si="1"/>
        <v>5.269320843091335</v>
      </c>
      <c r="D13" s="25">
        <f t="shared" si="7"/>
        <v>953</v>
      </c>
      <c r="E13" s="26">
        <f t="shared" si="2"/>
        <v>990</v>
      </c>
      <c r="F13" s="20">
        <f t="shared" si="3"/>
        <v>-3.7373737373737441</v>
      </c>
      <c r="G13" s="21">
        <f t="shared" si="4"/>
        <v>6.2987442167878385</v>
      </c>
      <c r="H13" s="22">
        <f t="shared" si="5"/>
        <v>5.269320843091335</v>
      </c>
      <c r="I13" s="24">
        <v>953</v>
      </c>
      <c r="J13" s="27">
        <v>990</v>
      </c>
      <c r="K13" s="23">
        <f t="shared" si="6"/>
        <v>-3.7373737373737441</v>
      </c>
    </row>
    <row r="14" spans="1:11" ht="15" customHeight="1" x14ac:dyDescent="0.25">
      <c r="A14" s="78" t="s">
        <v>7</v>
      </c>
      <c r="B14" s="79">
        <f t="shared" si="0"/>
        <v>8.8565763384005294</v>
      </c>
      <c r="C14" s="69">
        <f t="shared" si="1"/>
        <v>9.9904194166489262</v>
      </c>
      <c r="D14" s="70">
        <f t="shared" si="7"/>
        <v>1340</v>
      </c>
      <c r="E14" s="71">
        <f t="shared" si="2"/>
        <v>1877</v>
      </c>
      <c r="F14" s="72">
        <f t="shared" si="3"/>
        <v>-28.609483217900902</v>
      </c>
      <c r="G14" s="73">
        <f t="shared" si="4"/>
        <v>8.8565763384005294</v>
      </c>
      <c r="H14" s="74">
        <f t="shared" si="5"/>
        <v>9.9904194166489262</v>
      </c>
      <c r="I14" s="75">
        <v>1340</v>
      </c>
      <c r="J14" s="76">
        <v>1877</v>
      </c>
      <c r="K14" s="77">
        <f t="shared" si="6"/>
        <v>-28.609483217900902</v>
      </c>
    </row>
    <row r="15" spans="1:11" ht="15" customHeight="1" x14ac:dyDescent="0.25">
      <c r="A15" s="29" t="s">
        <v>8</v>
      </c>
      <c r="B15" s="18">
        <f t="shared" si="0"/>
        <v>5.2875082617316591E-2</v>
      </c>
      <c r="C15" s="19">
        <f t="shared" si="1"/>
        <v>2.6612731530764318E-2</v>
      </c>
      <c r="D15" s="25">
        <f t="shared" si="7"/>
        <v>8</v>
      </c>
      <c r="E15" s="26">
        <f t="shared" si="2"/>
        <v>5</v>
      </c>
      <c r="F15" s="20">
        <f t="shared" si="3"/>
        <v>60</v>
      </c>
      <c r="G15" s="21">
        <f t="shared" si="4"/>
        <v>5.2875082617316591E-2</v>
      </c>
      <c r="H15" s="22">
        <f t="shared" si="5"/>
        <v>2.6612731530764318E-2</v>
      </c>
      <c r="I15" s="24">
        <v>8</v>
      </c>
      <c r="J15" s="27">
        <v>5</v>
      </c>
      <c r="K15" s="23">
        <f t="shared" si="6"/>
        <v>60</v>
      </c>
    </row>
    <row r="16" spans="1:11" ht="15" customHeight="1" x14ac:dyDescent="0.25">
      <c r="A16" s="75" t="s">
        <v>9</v>
      </c>
      <c r="B16" s="79">
        <f t="shared" si="0"/>
        <v>2.0885657633840053</v>
      </c>
      <c r="C16" s="69">
        <f t="shared" si="1"/>
        <v>0.88354268682137527</v>
      </c>
      <c r="D16" s="70">
        <f t="shared" si="7"/>
        <v>316</v>
      </c>
      <c r="E16" s="71">
        <f t="shared" si="2"/>
        <v>166</v>
      </c>
      <c r="F16" s="72">
        <f t="shared" si="3"/>
        <v>90.361445783132524</v>
      </c>
      <c r="G16" s="73">
        <f t="shared" si="4"/>
        <v>2.0885657633840053</v>
      </c>
      <c r="H16" s="74">
        <f t="shared" si="5"/>
        <v>0.88354268682137527</v>
      </c>
      <c r="I16" s="75">
        <v>316</v>
      </c>
      <c r="J16" s="76">
        <v>166</v>
      </c>
      <c r="K16" s="77">
        <f t="shared" si="6"/>
        <v>90.361445783132524</v>
      </c>
    </row>
    <row r="17" spans="1:11" ht="15" customHeight="1" x14ac:dyDescent="0.25">
      <c r="A17" s="29" t="s">
        <v>10</v>
      </c>
      <c r="B17" s="18">
        <f t="shared" si="0"/>
        <v>2.4785194976867149</v>
      </c>
      <c r="C17" s="19">
        <f t="shared" si="1"/>
        <v>2.6027251437087502</v>
      </c>
      <c r="D17" s="25">
        <f t="shared" si="7"/>
        <v>375</v>
      </c>
      <c r="E17" s="26">
        <f t="shared" si="2"/>
        <v>489</v>
      </c>
      <c r="F17" s="20">
        <f t="shared" si="3"/>
        <v>-23.312883435582819</v>
      </c>
      <c r="G17" s="21">
        <f t="shared" si="4"/>
        <v>2.4785194976867149</v>
      </c>
      <c r="H17" s="22">
        <f t="shared" si="5"/>
        <v>2.6027251437087502</v>
      </c>
      <c r="I17" s="24">
        <v>375</v>
      </c>
      <c r="J17" s="27">
        <v>489</v>
      </c>
      <c r="K17" s="23">
        <f t="shared" si="6"/>
        <v>-23.312883435582819</v>
      </c>
    </row>
    <row r="18" spans="1:11" ht="15" customHeight="1" x14ac:dyDescent="0.25">
      <c r="A18" s="78" t="s">
        <v>40</v>
      </c>
      <c r="B18" s="79">
        <f t="shared" si="0"/>
        <v>0.26437541308658291</v>
      </c>
      <c r="C18" s="69">
        <f t="shared" si="1"/>
        <v>0.18628912071535023</v>
      </c>
      <c r="D18" s="70">
        <f t="shared" ref="D18" si="8">I18</f>
        <v>40</v>
      </c>
      <c r="E18" s="71">
        <f t="shared" ref="E18" si="9">J18</f>
        <v>35</v>
      </c>
      <c r="F18" s="72">
        <f t="shared" ref="F18" si="10">IF(E18&gt;0,(D18*100/E18)-100," ")</f>
        <v>14.285714285714292</v>
      </c>
      <c r="G18" s="73">
        <f t="shared" si="4"/>
        <v>0.26437541308658291</v>
      </c>
      <c r="H18" s="74">
        <f t="shared" si="5"/>
        <v>0.18628912071535023</v>
      </c>
      <c r="I18" s="75">
        <v>40</v>
      </c>
      <c r="J18" s="76">
        <v>35</v>
      </c>
      <c r="K18" s="77">
        <f t="shared" ref="K18" si="11">IF(J18&gt;0,(I18*100/J18)-100," ")</f>
        <v>14.285714285714292</v>
      </c>
    </row>
    <row r="19" spans="1:11" ht="15" customHeight="1" x14ac:dyDescent="0.25">
      <c r="A19" s="29" t="s">
        <v>11</v>
      </c>
      <c r="B19" s="18">
        <f t="shared" si="0"/>
        <v>2.6239259748843358</v>
      </c>
      <c r="C19" s="19">
        <f t="shared" si="1"/>
        <v>3.3372365339578458</v>
      </c>
      <c r="D19" s="25">
        <f t="shared" si="7"/>
        <v>397</v>
      </c>
      <c r="E19" s="26">
        <f t="shared" si="2"/>
        <v>627</v>
      </c>
      <c r="F19" s="20">
        <f t="shared" si="3"/>
        <v>-36.682615629984049</v>
      </c>
      <c r="G19" s="21">
        <f t="shared" si="4"/>
        <v>2.6239259748843358</v>
      </c>
      <c r="H19" s="22">
        <f t="shared" si="5"/>
        <v>3.3372365339578458</v>
      </c>
      <c r="I19" s="24">
        <v>397</v>
      </c>
      <c r="J19" s="27">
        <v>627</v>
      </c>
      <c r="K19" s="23">
        <f t="shared" si="6"/>
        <v>-36.682615629984049</v>
      </c>
    </row>
    <row r="20" spans="1:11" ht="15" customHeight="1" x14ac:dyDescent="0.25">
      <c r="A20" s="75" t="s">
        <v>12</v>
      </c>
      <c r="B20" s="79">
        <f t="shared" si="0"/>
        <v>3.9391936549900857</v>
      </c>
      <c r="C20" s="69">
        <f t="shared" si="1"/>
        <v>3.0338513945071321</v>
      </c>
      <c r="D20" s="70">
        <f t="shared" si="7"/>
        <v>596</v>
      </c>
      <c r="E20" s="71">
        <f t="shared" si="2"/>
        <v>570</v>
      </c>
      <c r="F20" s="72">
        <f t="shared" si="3"/>
        <v>4.5614035087719316</v>
      </c>
      <c r="G20" s="73">
        <f t="shared" si="4"/>
        <v>3.9391936549900857</v>
      </c>
      <c r="H20" s="74">
        <f t="shared" si="5"/>
        <v>3.0338513945071321</v>
      </c>
      <c r="I20" s="75">
        <v>596</v>
      </c>
      <c r="J20" s="76">
        <v>570</v>
      </c>
      <c r="K20" s="77">
        <f t="shared" si="6"/>
        <v>4.5614035087719316</v>
      </c>
    </row>
    <row r="21" spans="1:11" ht="15" customHeight="1" x14ac:dyDescent="0.25">
      <c r="A21" s="24" t="s">
        <v>83</v>
      </c>
      <c r="B21" s="18">
        <f t="shared" si="0"/>
        <v>0</v>
      </c>
      <c r="C21" s="19">
        <f t="shared" si="1"/>
        <v>0</v>
      </c>
      <c r="D21" s="25">
        <f t="shared" si="7"/>
        <v>0</v>
      </c>
      <c r="E21" s="26">
        <f t="shared" si="2"/>
        <v>0</v>
      </c>
      <c r="F21" s="20" t="str">
        <f t="shared" si="3"/>
        <v xml:space="preserve"> </v>
      </c>
      <c r="G21" s="21">
        <f t="shared" si="4"/>
        <v>0</v>
      </c>
      <c r="H21" s="22">
        <f t="shared" si="5"/>
        <v>0</v>
      </c>
      <c r="I21" s="24"/>
      <c r="J21" s="27"/>
      <c r="K21" s="23"/>
    </row>
    <row r="22" spans="1:11" ht="15" customHeight="1" x14ac:dyDescent="0.25">
      <c r="A22" s="75" t="s">
        <v>13</v>
      </c>
      <c r="B22" s="79">
        <f t="shared" si="0"/>
        <v>1.0442828816920027</v>
      </c>
      <c r="C22" s="69">
        <f t="shared" si="1"/>
        <v>0.44177134341068763</v>
      </c>
      <c r="D22" s="70">
        <f t="shared" si="7"/>
        <v>158</v>
      </c>
      <c r="E22" s="71">
        <f t="shared" si="2"/>
        <v>83</v>
      </c>
      <c r="F22" s="72">
        <f t="shared" si="3"/>
        <v>90.361445783132524</v>
      </c>
      <c r="G22" s="73">
        <f t="shared" si="4"/>
        <v>1.0442828816920027</v>
      </c>
      <c r="H22" s="74">
        <f t="shared" si="5"/>
        <v>0.44177134341068763</v>
      </c>
      <c r="I22" s="75">
        <v>158</v>
      </c>
      <c r="J22" s="76">
        <v>83</v>
      </c>
      <c r="K22" s="77">
        <f t="shared" si="6"/>
        <v>90.361445783132524</v>
      </c>
    </row>
    <row r="23" spans="1:11" ht="15" customHeight="1" x14ac:dyDescent="0.25">
      <c r="A23" s="29" t="s">
        <v>14</v>
      </c>
      <c r="B23" s="18">
        <f t="shared" si="0"/>
        <v>3.3840052875082618</v>
      </c>
      <c r="C23" s="19">
        <f t="shared" si="1"/>
        <v>2.7783691718117947</v>
      </c>
      <c r="D23" s="25">
        <f t="shared" si="7"/>
        <v>512</v>
      </c>
      <c r="E23" s="26">
        <f t="shared" si="2"/>
        <v>522</v>
      </c>
      <c r="F23" s="20">
        <f t="shared" si="3"/>
        <v>-1.915708812260533</v>
      </c>
      <c r="G23" s="21">
        <f t="shared" si="4"/>
        <v>3.3840052875082618</v>
      </c>
      <c r="H23" s="22">
        <f t="shared" si="5"/>
        <v>2.7783691718117947</v>
      </c>
      <c r="I23" s="24">
        <v>512</v>
      </c>
      <c r="J23" s="27">
        <v>522</v>
      </c>
      <c r="K23" s="23">
        <f t="shared" si="6"/>
        <v>-1.915708812260533</v>
      </c>
    </row>
    <row r="24" spans="1:11" ht="15" customHeight="1" x14ac:dyDescent="0.25">
      <c r="A24" s="75" t="s">
        <v>33</v>
      </c>
      <c r="B24" s="79">
        <f t="shared" si="0"/>
        <v>0.33046926635822871</v>
      </c>
      <c r="C24" s="69">
        <f t="shared" si="1"/>
        <v>0.50031935277836925</v>
      </c>
      <c r="D24" s="70">
        <f t="shared" si="7"/>
        <v>50</v>
      </c>
      <c r="E24" s="71">
        <f t="shared" si="2"/>
        <v>94</v>
      </c>
      <c r="F24" s="72">
        <f t="shared" si="3"/>
        <v>-46.808510638297875</v>
      </c>
      <c r="G24" s="73">
        <f t="shared" si="4"/>
        <v>0.33046926635822871</v>
      </c>
      <c r="H24" s="74">
        <f t="shared" si="5"/>
        <v>0.50031935277836925</v>
      </c>
      <c r="I24" s="75">
        <v>50</v>
      </c>
      <c r="J24" s="76">
        <v>94</v>
      </c>
      <c r="K24" s="77">
        <f t="shared" si="6"/>
        <v>-46.808510638297875</v>
      </c>
    </row>
    <row r="25" spans="1:11" ht="15" customHeight="1" x14ac:dyDescent="0.25">
      <c r="A25" s="24" t="s">
        <v>15</v>
      </c>
      <c r="B25" s="18">
        <f t="shared" si="0"/>
        <v>1.163251817580965</v>
      </c>
      <c r="C25" s="19">
        <f t="shared" si="1"/>
        <v>1.9267617628273364</v>
      </c>
      <c r="D25" s="25">
        <f t="shared" si="7"/>
        <v>176</v>
      </c>
      <c r="E25" s="26">
        <f t="shared" si="2"/>
        <v>362</v>
      </c>
      <c r="F25" s="20">
        <f t="shared" si="3"/>
        <v>-51.381215469613259</v>
      </c>
      <c r="G25" s="21">
        <f t="shared" si="4"/>
        <v>1.163251817580965</v>
      </c>
      <c r="H25" s="22">
        <f t="shared" si="5"/>
        <v>1.9267617628273364</v>
      </c>
      <c r="I25" s="24">
        <v>176</v>
      </c>
      <c r="J25" s="27">
        <v>362</v>
      </c>
      <c r="K25" s="23">
        <f t="shared" si="6"/>
        <v>-51.381215469613259</v>
      </c>
    </row>
    <row r="26" spans="1:11" ht="15" customHeight="1" x14ac:dyDescent="0.25">
      <c r="A26" s="75" t="s">
        <v>16</v>
      </c>
      <c r="B26" s="79">
        <f t="shared" si="0"/>
        <v>1.9629874421678783</v>
      </c>
      <c r="C26" s="69">
        <f t="shared" si="1"/>
        <v>1.2401532893336171</v>
      </c>
      <c r="D26" s="70">
        <f t="shared" si="7"/>
        <v>297</v>
      </c>
      <c r="E26" s="71">
        <f t="shared" si="2"/>
        <v>233</v>
      </c>
      <c r="F26" s="72">
        <f t="shared" si="3"/>
        <v>27.467811158798284</v>
      </c>
      <c r="G26" s="73">
        <f t="shared" si="4"/>
        <v>1.9629874421678783</v>
      </c>
      <c r="H26" s="74">
        <f t="shared" si="5"/>
        <v>1.2401532893336171</v>
      </c>
      <c r="I26" s="75">
        <v>297</v>
      </c>
      <c r="J26" s="76">
        <v>233</v>
      </c>
      <c r="K26" s="77">
        <f t="shared" si="6"/>
        <v>27.467811158798284</v>
      </c>
    </row>
    <row r="27" spans="1:11" ht="15" customHeight="1" x14ac:dyDescent="0.25">
      <c r="A27" s="29" t="s">
        <v>43</v>
      </c>
      <c r="B27" s="18">
        <f t="shared" si="0"/>
        <v>1.4408460013218771</v>
      </c>
      <c r="C27" s="19">
        <f t="shared" si="1"/>
        <v>1.0911219927613369</v>
      </c>
      <c r="D27" s="25">
        <f t="shared" si="7"/>
        <v>218</v>
      </c>
      <c r="E27" s="26">
        <f t="shared" si="2"/>
        <v>205</v>
      </c>
      <c r="F27" s="20">
        <f t="shared" si="3"/>
        <v>6.3414634146341484</v>
      </c>
      <c r="G27" s="21">
        <f t="shared" si="4"/>
        <v>1.4408460013218771</v>
      </c>
      <c r="H27" s="22">
        <f t="shared" si="5"/>
        <v>1.0911219927613369</v>
      </c>
      <c r="I27" s="24">
        <v>218</v>
      </c>
      <c r="J27" s="27">
        <v>205</v>
      </c>
      <c r="K27" s="23">
        <f t="shared" si="6"/>
        <v>6.3414634146341484</v>
      </c>
    </row>
    <row r="28" spans="1:11" ht="15" customHeight="1" x14ac:dyDescent="0.25">
      <c r="A28" s="75" t="s">
        <v>17</v>
      </c>
      <c r="B28" s="79">
        <f t="shared" si="0"/>
        <v>0.29081295439524124</v>
      </c>
      <c r="C28" s="69">
        <f t="shared" si="1"/>
        <v>0.23951458377687887</v>
      </c>
      <c r="D28" s="70">
        <f t="shared" si="7"/>
        <v>44</v>
      </c>
      <c r="E28" s="71">
        <f t="shared" si="2"/>
        <v>45</v>
      </c>
      <c r="F28" s="72">
        <f t="shared" si="3"/>
        <v>-2.2222222222222285</v>
      </c>
      <c r="G28" s="73">
        <f t="shared" si="4"/>
        <v>0.29081295439524124</v>
      </c>
      <c r="H28" s="74">
        <f t="shared" si="5"/>
        <v>0.23951458377687887</v>
      </c>
      <c r="I28" s="75">
        <v>44</v>
      </c>
      <c r="J28" s="76">
        <v>45</v>
      </c>
      <c r="K28" s="77">
        <f t="shared" si="6"/>
        <v>-2.2222222222222285</v>
      </c>
    </row>
    <row r="29" spans="1:11" ht="15" customHeight="1" x14ac:dyDescent="0.25">
      <c r="A29" s="24" t="s">
        <v>18</v>
      </c>
      <c r="B29" s="18">
        <f t="shared" si="0"/>
        <v>0.16523463317911435</v>
      </c>
      <c r="C29" s="19">
        <f t="shared" si="1"/>
        <v>0.1596763891845859</v>
      </c>
      <c r="D29" s="25">
        <f t="shared" si="7"/>
        <v>25</v>
      </c>
      <c r="E29" s="26">
        <f t="shared" si="2"/>
        <v>30</v>
      </c>
      <c r="F29" s="20">
        <f t="shared" si="3"/>
        <v>-16.666666666666671</v>
      </c>
      <c r="G29" s="21">
        <f t="shared" si="4"/>
        <v>0.16523463317911435</v>
      </c>
      <c r="H29" s="22">
        <f t="shared" si="5"/>
        <v>0.1596763891845859</v>
      </c>
      <c r="I29" s="24">
        <v>25</v>
      </c>
      <c r="J29" s="27">
        <v>30</v>
      </c>
      <c r="K29" s="23">
        <f t="shared" si="6"/>
        <v>-16.666666666666671</v>
      </c>
    </row>
    <row r="30" spans="1:11" ht="15" customHeight="1" x14ac:dyDescent="0.25">
      <c r="A30" s="75" t="s">
        <v>19</v>
      </c>
      <c r="B30" s="79">
        <f t="shared" si="0"/>
        <v>2.4256444150693985</v>
      </c>
      <c r="C30" s="69">
        <f t="shared" si="1"/>
        <v>1.7777304662550564</v>
      </c>
      <c r="D30" s="70">
        <f t="shared" si="7"/>
        <v>367</v>
      </c>
      <c r="E30" s="71">
        <f t="shared" si="2"/>
        <v>334</v>
      </c>
      <c r="F30" s="72">
        <f t="shared" si="3"/>
        <v>9.8802395209580851</v>
      </c>
      <c r="G30" s="73">
        <f t="shared" si="4"/>
        <v>2.4256444150693985</v>
      </c>
      <c r="H30" s="74">
        <f t="shared" si="5"/>
        <v>1.7777304662550564</v>
      </c>
      <c r="I30" s="75">
        <v>367</v>
      </c>
      <c r="J30" s="76">
        <v>334</v>
      </c>
      <c r="K30" s="77">
        <f t="shared" si="6"/>
        <v>9.8802395209580851</v>
      </c>
    </row>
    <row r="31" spans="1:11" ht="15" customHeight="1" x14ac:dyDescent="0.25">
      <c r="A31" s="29" t="s">
        <v>66</v>
      </c>
      <c r="B31" s="18">
        <f t="shared" si="0"/>
        <v>10.766688697951091</v>
      </c>
      <c r="C31" s="19">
        <f t="shared" si="1"/>
        <v>9.7242921013412822</v>
      </c>
      <c r="D31" s="25">
        <f t="shared" si="7"/>
        <v>1629</v>
      </c>
      <c r="E31" s="26">
        <f t="shared" si="2"/>
        <v>1827</v>
      </c>
      <c r="F31" s="20">
        <f t="shared" si="3"/>
        <v>-10.837438423645324</v>
      </c>
      <c r="G31" s="21">
        <f t="shared" si="4"/>
        <v>10.766688697951091</v>
      </c>
      <c r="H31" s="22">
        <f t="shared" si="5"/>
        <v>9.7242921013412822</v>
      </c>
      <c r="I31" s="24">
        <v>1629</v>
      </c>
      <c r="J31" s="27">
        <v>1827</v>
      </c>
      <c r="K31" s="23">
        <f t="shared" si="6"/>
        <v>-10.837438423645324</v>
      </c>
    </row>
    <row r="32" spans="1:11" ht="15" customHeight="1" x14ac:dyDescent="0.25">
      <c r="A32" s="75" t="s">
        <v>42</v>
      </c>
      <c r="B32" s="79">
        <f t="shared" si="0"/>
        <v>1.5928618638466623</v>
      </c>
      <c r="C32" s="69">
        <f t="shared" si="1"/>
        <v>2.2833723653395785</v>
      </c>
      <c r="D32" s="70">
        <f t="shared" si="7"/>
        <v>241</v>
      </c>
      <c r="E32" s="71">
        <f t="shared" si="2"/>
        <v>429</v>
      </c>
      <c r="F32" s="72">
        <f t="shared" si="3"/>
        <v>-43.822843822843822</v>
      </c>
      <c r="G32" s="73">
        <f t="shared" si="4"/>
        <v>1.5928618638466623</v>
      </c>
      <c r="H32" s="74">
        <f t="shared" si="5"/>
        <v>2.2833723653395785</v>
      </c>
      <c r="I32" s="75">
        <v>241</v>
      </c>
      <c r="J32" s="76">
        <v>429</v>
      </c>
      <c r="K32" s="77">
        <f t="shared" si="6"/>
        <v>-43.822843822843822</v>
      </c>
    </row>
    <row r="33" spans="1:11" ht="15" customHeight="1" x14ac:dyDescent="0.25">
      <c r="A33" s="24" t="s">
        <v>20</v>
      </c>
      <c r="B33" s="18">
        <f t="shared" si="0"/>
        <v>1.1566424322538005</v>
      </c>
      <c r="C33" s="19">
        <f t="shared" si="1"/>
        <v>1.4157973174366618</v>
      </c>
      <c r="D33" s="25">
        <f t="shared" si="7"/>
        <v>175</v>
      </c>
      <c r="E33" s="26">
        <f t="shared" si="2"/>
        <v>266</v>
      </c>
      <c r="F33" s="20">
        <f t="shared" si="3"/>
        <v>-34.21052631578948</v>
      </c>
      <c r="G33" s="21">
        <f t="shared" si="4"/>
        <v>1.1566424322538005</v>
      </c>
      <c r="H33" s="22">
        <f t="shared" si="5"/>
        <v>1.4157973174366618</v>
      </c>
      <c r="I33" s="24">
        <v>175</v>
      </c>
      <c r="J33" s="27">
        <v>266</v>
      </c>
      <c r="K33" s="23">
        <f t="shared" si="6"/>
        <v>-34.21052631578948</v>
      </c>
    </row>
    <row r="34" spans="1:11" ht="15" customHeight="1" x14ac:dyDescent="0.25">
      <c r="A34" s="75" t="s">
        <v>21</v>
      </c>
      <c r="B34" s="79">
        <f t="shared" si="0"/>
        <v>0.93192333113020476</v>
      </c>
      <c r="C34" s="69">
        <f t="shared" si="1"/>
        <v>1.1177347242921014</v>
      </c>
      <c r="D34" s="70">
        <f t="shared" si="7"/>
        <v>141</v>
      </c>
      <c r="E34" s="71">
        <f t="shared" si="2"/>
        <v>210</v>
      </c>
      <c r="F34" s="72">
        <f t="shared" si="3"/>
        <v>-32.857142857142861</v>
      </c>
      <c r="G34" s="73">
        <f t="shared" si="4"/>
        <v>0.93192333113020476</v>
      </c>
      <c r="H34" s="74">
        <f t="shared" si="5"/>
        <v>1.1177347242921014</v>
      </c>
      <c r="I34" s="75">
        <v>141</v>
      </c>
      <c r="J34" s="76">
        <v>210</v>
      </c>
      <c r="K34" s="77">
        <f t="shared" si="6"/>
        <v>-32.857142857142861</v>
      </c>
    </row>
    <row r="35" spans="1:11" ht="15" customHeight="1" x14ac:dyDescent="0.25">
      <c r="A35" s="29" t="s">
        <v>22</v>
      </c>
      <c r="B35" s="18">
        <f t="shared" si="0"/>
        <v>1.7382683410442827</v>
      </c>
      <c r="C35" s="19">
        <f t="shared" si="1"/>
        <v>2.1077283372365341</v>
      </c>
      <c r="D35" s="25">
        <f t="shared" si="7"/>
        <v>263</v>
      </c>
      <c r="E35" s="26">
        <f t="shared" si="2"/>
        <v>396</v>
      </c>
      <c r="F35" s="20">
        <f t="shared" si="3"/>
        <v>-33.585858585858588</v>
      </c>
      <c r="G35" s="21">
        <f t="shared" si="4"/>
        <v>1.7382683410442827</v>
      </c>
      <c r="H35" s="22">
        <f t="shared" si="5"/>
        <v>2.1077283372365341</v>
      </c>
      <c r="I35" s="24">
        <v>263</v>
      </c>
      <c r="J35" s="27">
        <v>396</v>
      </c>
      <c r="K35" s="23">
        <f t="shared" si="6"/>
        <v>-33.585858585858588</v>
      </c>
    </row>
    <row r="36" spans="1:11" ht="15" customHeight="1" x14ac:dyDescent="0.25">
      <c r="A36" s="75" t="s">
        <v>23</v>
      </c>
      <c r="B36" s="79">
        <f t="shared" si="0"/>
        <v>3.3972240581625908</v>
      </c>
      <c r="C36" s="69">
        <f t="shared" si="1"/>
        <v>1.9906323185011712</v>
      </c>
      <c r="D36" s="70">
        <f t="shared" si="7"/>
        <v>514</v>
      </c>
      <c r="E36" s="71">
        <f t="shared" si="2"/>
        <v>374</v>
      </c>
      <c r="F36" s="72">
        <f t="shared" si="3"/>
        <v>37.433155080213908</v>
      </c>
      <c r="G36" s="73">
        <f t="shared" si="4"/>
        <v>3.3972240581625908</v>
      </c>
      <c r="H36" s="74">
        <f t="shared" si="5"/>
        <v>1.9906323185011712</v>
      </c>
      <c r="I36" s="75">
        <v>514</v>
      </c>
      <c r="J36" s="76">
        <v>374</v>
      </c>
      <c r="K36" s="77">
        <f t="shared" si="6"/>
        <v>37.433155080213908</v>
      </c>
    </row>
    <row r="37" spans="1:11" ht="15" customHeight="1" x14ac:dyDescent="0.25">
      <c r="A37" s="24" t="s">
        <v>24</v>
      </c>
      <c r="B37" s="18">
        <f t="shared" si="0"/>
        <v>2.2207534699272968</v>
      </c>
      <c r="C37" s="19">
        <f t="shared" si="1"/>
        <v>1.5062806046412605</v>
      </c>
      <c r="D37" s="25">
        <f t="shared" si="7"/>
        <v>336</v>
      </c>
      <c r="E37" s="26">
        <f t="shared" si="2"/>
        <v>283</v>
      </c>
      <c r="F37" s="20">
        <f t="shared" si="3"/>
        <v>18.727915194346295</v>
      </c>
      <c r="G37" s="21">
        <f t="shared" si="4"/>
        <v>2.2207534699272968</v>
      </c>
      <c r="H37" s="22">
        <f t="shared" si="5"/>
        <v>1.5062806046412605</v>
      </c>
      <c r="I37" s="24">
        <v>336</v>
      </c>
      <c r="J37" s="27">
        <v>283</v>
      </c>
      <c r="K37" s="23">
        <f t="shared" si="6"/>
        <v>18.727915194346295</v>
      </c>
    </row>
    <row r="38" spans="1:11" ht="15" customHeight="1" x14ac:dyDescent="0.25">
      <c r="A38" s="75" t="s">
        <v>25</v>
      </c>
      <c r="B38" s="79">
        <f t="shared" si="0"/>
        <v>3.2121612690019825</v>
      </c>
      <c r="C38" s="69">
        <f t="shared" si="1"/>
        <v>4.8648073238237171</v>
      </c>
      <c r="D38" s="70">
        <f t="shared" si="7"/>
        <v>486</v>
      </c>
      <c r="E38" s="71">
        <f t="shared" si="2"/>
        <v>914</v>
      </c>
      <c r="F38" s="72">
        <f t="shared" si="3"/>
        <v>-46.827133479212257</v>
      </c>
      <c r="G38" s="73">
        <f t="shared" si="4"/>
        <v>3.2121612690019825</v>
      </c>
      <c r="H38" s="74">
        <f t="shared" si="5"/>
        <v>4.8648073238237171</v>
      </c>
      <c r="I38" s="75">
        <v>486</v>
      </c>
      <c r="J38" s="76">
        <v>914</v>
      </c>
      <c r="K38" s="77">
        <f t="shared" si="6"/>
        <v>-46.827133479212257</v>
      </c>
    </row>
    <row r="39" spans="1:11" ht="15" customHeight="1" x14ac:dyDescent="0.25">
      <c r="A39" s="29" t="s">
        <v>76</v>
      </c>
      <c r="B39" s="18">
        <f t="shared" si="0"/>
        <v>6.397884996695308</v>
      </c>
      <c r="C39" s="19">
        <f t="shared" si="1"/>
        <v>5.428997232275921</v>
      </c>
      <c r="D39" s="25">
        <f t="shared" si="7"/>
        <v>968</v>
      </c>
      <c r="E39" s="26">
        <f t="shared" si="2"/>
        <v>1020</v>
      </c>
      <c r="F39" s="20">
        <f t="shared" si="3"/>
        <v>-5.0980392156862706</v>
      </c>
      <c r="G39" s="21">
        <f t="shared" si="4"/>
        <v>6.397884996695308</v>
      </c>
      <c r="H39" s="22">
        <f t="shared" si="5"/>
        <v>5.428997232275921</v>
      </c>
      <c r="I39" s="24">
        <v>968</v>
      </c>
      <c r="J39" s="27">
        <v>1020</v>
      </c>
      <c r="K39" s="23">
        <f t="shared" si="6"/>
        <v>-5.0980392156862706</v>
      </c>
    </row>
    <row r="40" spans="1:11" ht="15" customHeight="1" x14ac:dyDescent="0.25">
      <c r="A40" s="75" t="s">
        <v>41</v>
      </c>
      <c r="B40" s="79">
        <f t="shared" si="0"/>
        <v>6.7614011896893587</v>
      </c>
      <c r="C40" s="69">
        <f t="shared" si="1"/>
        <v>7.8986587183308492</v>
      </c>
      <c r="D40" s="70">
        <f t="shared" si="7"/>
        <v>1023</v>
      </c>
      <c r="E40" s="71">
        <f t="shared" si="2"/>
        <v>1484</v>
      </c>
      <c r="F40" s="72">
        <f t="shared" si="3"/>
        <v>-31.064690026954182</v>
      </c>
      <c r="G40" s="73">
        <f t="shared" si="4"/>
        <v>6.7614011896893587</v>
      </c>
      <c r="H40" s="74">
        <f t="shared" si="5"/>
        <v>7.8986587183308492</v>
      </c>
      <c r="I40" s="75">
        <v>1023</v>
      </c>
      <c r="J40" s="76">
        <v>1484</v>
      </c>
      <c r="K40" s="77">
        <f t="shared" si="6"/>
        <v>-31.064690026954182</v>
      </c>
    </row>
    <row r="41" spans="1:11" ht="15" customHeight="1" x14ac:dyDescent="0.25">
      <c r="A41" s="24" t="s">
        <v>26</v>
      </c>
      <c r="B41" s="18">
        <f t="shared" si="0"/>
        <v>0.15201586252478519</v>
      </c>
      <c r="C41" s="19">
        <f t="shared" si="1"/>
        <v>0.18628912071535023</v>
      </c>
      <c r="D41" s="25">
        <f t="shared" si="7"/>
        <v>23</v>
      </c>
      <c r="E41" s="26">
        <f t="shared" si="2"/>
        <v>35</v>
      </c>
      <c r="F41" s="20">
        <f t="shared" si="3"/>
        <v>-34.285714285714292</v>
      </c>
      <c r="G41" s="21">
        <f t="shared" si="4"/>
        <v>0.15201586252478519</v>
      </c>
      <c r="H41" s="22">
        <f t="shared" si="5"/>
        <v>0.18628912071535023</v>
      </c>
      <c r="I41" s="24">
        <v>23</v>
      </c>
      <c r="J41" s="27">
        <v>35</v>
      </c>
      <c r="K41" s="23">
        <f t="shared" si="6"/>
        <v>-34.285714285714292</v>
      </c>
    </row>
    <row r="42" spans="1:11" ht="15" customHeight="1" x14ac:dyDescent="0.25">
      <c r="A42" s="75" t="s">
        <v>44</v>
      </c>
      <c r="B42" s="79">
        <f t="shared" si="0"/>
        <v>0</v>
      </c>
      <c r="C42" s="69">
        <f t="shared" si="1"/>
        <v>0</v>
      </c>
      <c r="D42" s="70">
        <f t="shared" si="7"/>
        <v>0</v>
      </c>
      <c r="E42" s="71">
        <f t="shared" si="2"/>
        <v>0</v>
      </c>
      <c r="F42" s="72" t="str">
        <f t="shared" si="3"/>
        <v xml:space="preserve"> </v>
      </c>
      <c r="G42" s="73">
        <f t="shared" si="4"/>
        <v>0</v>
      </c>
      <c r="H42" s="74">
        <f t="shared" si="5"/>
        <v>0</v>
      </c>
      <c r="I42" s="75">
        <v>0</v>
      </c>
      <c r="J42" s="76">
        <v>0</v>
      </c>
      <c r="K42" s="77" t="str">
        <f t="shared" si="6"/>
        <v xml:space="preserve"> </v>
      </c>
    </row>
    <row r="43" spans="1:11" ht="15" customHeight="1" x14ac:dyDescent="0.25">
      <c r="A43" s="29" t="s">
        <v>27</v>
      </c>
      <c r="B43" s="18">
        <f t="shared" si="0"/>
        <v>0.72042300066093856</v>
      </c>
      <c r="C43" s="19">
        <f t="shared" si="1"/>
        <v>0.61209282520757924</v>
      </c>
      <c r="D43" s="25">
        <f t="shared" si="7"/>
        <v>109</v>
      </c>
      <c r="E43" s="26">
        <f t="shared" si="2"/>
        <v>115</v>
      </c>
      <c r="F43" s="20">
        <f t="shared" si="3"/>
        <v>-5.2173913043478279</v>
      </c>
      <c r="G43" s="21">
        <f t="shared" si="4"/>
        <v>0.72042300066093856</v>
      </c>
      <c r="H43" s="22">
        <f t="shared" si="5"/>
        <v>0.61209282520757924</v>
      </c>
      <c r="I43" s="24">
        <v>109</v>
      </c>
      <c r="J43" s="27">
        <v>115</v>
      </c>
      <c r="K43" s="23">
        <f t="shared" si="6"/>
        <v>-5.2173913043478279</v>
      </c>
    </row>
    <row r="44" spans="1:11" ht="15" customHeight="1" x14ac:dyDescent="0.25">
      <c r="A44" s="75" t="s">
        <v>28</v>
      </c>
      <c r="B44" s="79">
        <f t="shared" si="0"/>
        <v>1.6655651024454727</v>
      </c>
      <c r="C44" s="69">
        <f t="shared" si="1"/>
        <v>1.3359591228443688</v>
      </c>
      <c r="D44" s="70">
        <f t="shared" si="7"/>
        <v>252</v>
      </c>
      <c r="E44" s="71">
        <f t="shared" si="2"/>
        <v>251</v>
      </c>
      <c r="F44" s="72">
        <f t="shared" si="3"/>
        <v>0.39840637450198813</v>
      </c>
      <c r="G44" s="73">
        <f t="shared" si="4"/>
        <v>1.6655651024454727</v>
      </c>
      <c r="H44" s="74">
        <f t="shared" si="5"/>
        <v>1.3359591228443688</v>
      </c>
      <c r="I44" s="75">
        <v>252</v>
      </c>
      <c r="J44" s="76">
        <v>251</v>
      </c>
      <c r="K44" s="77">
        <f t="shared" si="6"/>
        <v>0.39840637450198813</v>
      </c>
    </row>
    <row r="45" spans="1:11" ht="15" customHeight="1" x14ac:dyDescent="0.25">
      <c r="A45" s="24" t="s">
        <v>78</v>
      </c>
      <c r="B45" s="18">
        <f t="shared" si="0"/>
        <v>0.41639127561136818</v>
      </c>
      <c r="C45" s="19">
        <f t="shared" si="1"/>
        <v>1.0804769001490313</v>
      </c>
      <c r="D45" s="25">
        <f t="shared" ref="D45:D48" si="12">I45</f>
        <v>63</v>
      </c>
      <c r="E45" s="26">
        <f t="shared" ref="E45:E48" si="13">J45</f>
        <v>203</v>
      </c>
      <c r="F45" s="20">
        <f t="shared" ref="F45:F48" si="14">IF(E45&gt;0,(D45*100/E45)-100," ")</f>
        <v>-68.965517241379303</v>
      </c>
      <c r="G45" s="21">
        <f t="shared" si="4"/>
        <v>0.41639127561136818</v>
      </c>
      <c r="H45" s="22">
        <f t="shared" si="5"/>
        <v>1.0804769001490313</v>
      </c>
      <c r="I45" s="24">
        <v>63</v>
      </c>
      <c r="J45" s="27">
        <v>203</v>
      </c>
      <c r="K45" s="23">
        <f t="shared" ref="K45:K48" si="15">IF(J45&gt;0,(I45*100/J45)-100," ")</f>
        <v>-68.965517241379303</v>
      </c>
    </row>
    <row r="46" spans="1:11" ht="15" customHeight="1" x14ac:dyDescent="0.25">
      <c r="A46" s="75" t="s">
        <v>79</v>
      </c>
      <c r="B46" s="79">
        <f t="shared" si="0"/>
        <v>4.9966953073364175</v>
      </c>
      <c r="C46" s="69">
        <f t="shared" si="1"/>
        <v>4.4123908878007239</v>
      </c>
      <c r="D46" s="70">
        <f t="shared" si="12"/>
        <v>756</v>
      </c>
      <c r="E46" s="71">
        <f t="shared" si="13"/>
        <v>829</v>
      </c>
      <c r="F46" s="72">
        <f t="shared" si="14"/>
        <v>-8.8057901085645369</v>
      </c>
      <c r="G46" s="73">
        <f t="shared" si="4"/>
        <v>4.9966953073364175</v>
      </c>
      <c r="H46" s="74">
        <f t="shared" si="5"/>
        <v>4.4123908878007239</v>
      </c>
      <c r="I46" s="75">
        <v>756</v>
      </c>
      <c r="J46" s="76">
        <v>829</v>
      </c>
      <c r="K46" s="77">
        <f t="shared" si="15"/>
        <v>-8.8057901085645369</v>
      </c>
    </row>
    <row r="47" spans="1:11" ht="15" customHeight="1" x14ac:dyDescent="0.25">
      <c r="A47" s="29" t="s">
        <v>80</v>
      </c>
      <c r="B47" s="18">
        <f t="shared" si="0"/>
        <v>8.5723727693324516</v>
      </c>
      <c r="C47" s="19">
        <f t="shared" si="1"/>
        <v>11.67234404939323</v>
      </c>
      <c r="D47" s="25">
        <f t="shared" si="12"/>
        <v>1297</v>
      </c>
      <c r="E47" s="26">
        <f t="shared" si="13"/>
        <v>2193</v>
      </c>
      <c r="F47" s="20">
        <f t="shared" si="14"/>
        <v>-40.857273141814865</v>
      </c>
      <c r="G47" s="21">
        <f t="shared" si="4"/>
        <v>8.5723727693324516</v>
      </c>
      <c r="H47" s="22">
        <f t="shared" si="5"/>
        <v>11.67234404939323</v>
      </c>
      <c r="I47" s="24">
        <v>1297</v>
      </c>
      <c r="J47" s="27">
        <v>2193</v>
      </c>
      <c r="K47" s="23">
        <f t="shared" si="15"/>
        <v>-40.857273141814865</v>
      </c>
    </row>
    <row r="48" spans="1:11" ht="15" customHeight="1" x14ac:dyDescent="0.25">
      <c r="A48" s="75" t="s">
        <v>81</v>
      </c>
      <c r="B48" s="79">
        <f t="shared" si="0"/>
        <v>4.7984137475214812</v>
      </c>
      <c r="C48" s="69">
        <f t="shared" si="1"/>
        <v>5.3225463061528639</v>
      </c>
      <c r="D48" s="70">
        <f t="shared" si="12"/>
        <v>726</v>
      </c>
      <c r="E48" s="71">
        <f t="shared" si="13"/>
        <v>1000</v>
      </c>
      <c r="F48" s="72">
        <f t="shared" si="14"/>
        <v>-27.400000000000006</v>
      </c>
      <c r="G48" s="73">
        <f t="shared" si="4"/>
        <v>4.7984137475214812</v>
      </c>
      <c r="H48" s="74">
        <f t="shared" si="5"/>
        <v>5.3225463061528639</v>
      </c>
      <c r="I48" s="75">
        <v>726</v>
      </c>
      <c r="J48" s="76">
        <v>1000</v>
      </c>
      <c r="K48" s="77">
        <f t="shared" si="15"/>
        <v>-27.400000000000006</v>
      </c>
    </row>
    <row r="49" spans="1:15" ht="3" customHeight="1" x14ac:dyDescent="0.25">
      <c r="A49" s="167"/>
      <c r="B49" s="168"/>
      <c r="C49" s="30"/>
      <c r="D49" s="169"/>
      <c r="E49" s="170"/>
      <c r="F49" s="171"/>
      <c r="G49" s="31"/>
      <c r="H49" s="30"/>
      <c r="I49" s="167"/>
      <c r="J49" s="172"/>
      <c r="K49" s="65"/>
    </row>
    <row r="50" spans="1:15" ht="15" customHeight="1" x14ac:dyDescent="0.25">
      <c r="A50" s="29" t="s">
        <v>29</v>
      </c>
      <c r="B50" s="18">
        <f>D50/$D$52*100</f>
        <v>0.87243886318572383</v>
      </c>
      <c r="C50" s="19">
        <f>E50/$E$52*100</f>
        <v>0.59080263998296778</v>
      </c>
      <c r="D50" s="25">
        <v>132</v>
      </c>
      <c r="E50" s="26">
        <v>111</v>
      </c>
      <c r="F50" s="20">
        <f t="shared" si="3"/>
        <v>18.918918918918919</v>
      </c>
      <c r="G50" s="21">
        <f>I50/$I$52*100</f>
        <v>0.87243886318572383</v>
      </c>
      <c r="H50" s="22">
        <f>J50/$J$52*100</f>
        <v>0.59080263998296778</v>
      </c>
      <c r="I50" s="24">
        <v>132</v>
      </c>
      <c r="J50" s="27">
        <v>111</v>
      </c>
      <c r="K50" s="23">
        <f t="shared" si="6"/>
        <v>18.918918918918919</v>
      </c>
    </row>
    <row r="51" spans="1:15" s="32" customFormat="1" ht="3" customHeight="1" x14ac:dyDescent="0.25">
      <c r="A51" s="157"/>
      <c r="B51" s="158"/>
      <c r="C51" s="159"/>
      <c r="D51" s="160"/>
      <c r="E51" s="161"/>
      <c r="F51" s="162"/>
      <c r="G51" s="163"/>
      <c r="H51" s="159"/>
      <c r="I51" s="164"/>
      <c r="J51" s="165"/>
      <c r="K51" s="166"/>
    </row>
    <row r="52" spans="1:15" s="155" customFormat="1" ht="20.100000000000001" customHeight="1" x14ac:dyDescent="0.2">
      <c r="A52" s="203" t="s">
        <v>30</v>
      </c>
      <c r="B52" s="204">
        <f>SUM(B10:B50)</f>
        <v>100.00000000000001</v>
      </c>
      <c r="C52" s="205">
        <f>SUM(C10:C50)</f>
        <v>100.00000000000001</v>
      </c>
      <c r="D52" s="206">
        <f>SUM(D10:D51)</f>
        <v>15130</v>
      </c>
      <c r="E52" s="207">
        <f>SUM(E10:E51)</f>
        <v>18788</v>
      </c>
      <c r="F52" s="208">
        <f>100/E52*D52-100</f>
        <v>-19.469874387907169</v>
      </c>
      <c r="G52" s="209">
        <f>SUM(G10:G50)</f>
        <v>100.00000000000001</v>
      </c>
      <c r="H52" s="205">
        <f>SUM(H10:H50)</f>
        <v>100.00000000000001</v>
      </c>
      <c r="I52" s="210">
        <f>SUM(I10:I51)</f>
        <v>15130</v>
      </c>
      <c r="J52" s="207">
        <f>SUM(J10:J51)</f>
        <v>18788</v>
      </c>
      <c r="K52" s="211">
        <f>100/J52*I52-100</f>
        <v>-19.469874387907169</v>
      </c>
      <c r="M52" s="156"/>
    </row>
    <row r="53" spans="1:15" ht="3" customHeight="1" x14ac:dyDescent="0.25">
      <c r="A53" s="157"/>
      <c r="B53" s="158"/>
      <c r="C53" s="159"/>
      <c r="D53" s="160"/>
      <c r="E53" s="161"/>
      <c r="F53" s="162"/>
      <c r="G53" s="163"/>
      <c r="H53" s="159"/>
      <c r="I53" s="164"/>
      <c r="J53" s="165"/>
      <c r="K53" s="166"/>
      <c r="O53" s="32"/>
    </row>
    <row r="54" spans="1:15" s="17" customFormat="1" ht="15" customHeight="1" x14ac:dyDescent="0.25">
      <c r="A54" s="178" t="s">
        <v>34</v>
      </c>
      <c r="B54" s="122">
        <f>D54/$D$52*100</f>
        <v>49.610046265697285</v>
      </c>
      <c r="C54" s="123">
        <f t="shared" ref="C54:C61" si="16">E54/$E$52*100</f>
        <v>54.050457738982324</v>
      </c>
      <c r="D54" s="124">
        <f t="shared" ref="D54:E61" si="17">I54</f>
        <v>7506</v>
      </c>
      <c r="E54" s="125">
        <f t="shared" si="17"/>
        <v>10155</v>
      </c>
      <c r="F54" s="126">
        <f t="shared" ref="F54:F61" si="18">100/E54*D54-100</f>
        <v>-26.085672082717863</v>
      </c>
      <c r="G54" s="127">
        <f t="shared" ref="G54:G61" si="19">I54/$I$52*100</f>
        <v>49.610046265697285</v>
      </c>
      <c r="H54" s="123">
        <f t="shared" ref="H54:H61" si="20">J54/$J$52*100</f>
        <v>54.050457738982324</v>
      </c>
      <c r="I54" s="128">
        <v>7506</v>
      </c>
      <c r="J54" s="129">
        <v>10155</v>
      </c>
      <c r="K54" s="130">
        <f t="shared" ref="K54:K61" si="21">100/J54*I54-100</f>
        <v>-26.085672082717863</v>
      </c>
    </row>
    <row r="55" spans="1:15" s="17" customFormat="1" ht="15" customHeight="1" x14ac:dyDescent="0.25">
      <c r="A55" s="179" t="s">
        <v>67</v>
      </c>
      <c r="B55" s="180">
        <f>D55/$D$52*100</f>
        <v>46.047587574355589</v>
      </c>
      <c r="C55" s="181">
        <f>E55/$E$52*100</f>
        <v>55.088354268682139</v>
      </c>
      <c r="D55" s="186">
        <f>I55</f>
        <v>6967</v>
      </c>
      <c r="E55" s="182">
        <f>J55</f>
        <v>10350</v>
      </c>
      <c r="F55" s="90">
        <f>100/E55*D55-100</f>
        <v>-32.68599033816426</v>
      </c>
      <c r="G55" s="86">
        <f>I55/$I$52*100</f>
        <v>46.047587574355589</v>
      </c>
      <c r="H55" s="181">
        <f>J55/$J$52*100</f>
        <v>55.088354268682139</v>
      </c>
      <c r="I55" s="106">
        <v>6967</v>
      </c>
      <c r="J55" s="183">
        <v>10350</v>
      </c>
      <c r="K55" s="93">
        <f>100/J55*I55-100</f>
        <v>-32.68599033816426</v>
      </c>
    </row>
    <row r="56" spans="1:15" s="17" customFormat="1" ht="15" customHeight="1" x14ac:dyDescent="0.25">
      <c r="A56" s="109" t="s">
        <v>38</v>
      </c>
      <c r="B56" s="184">
        <f>D56/$D$52*100</f>
        <v>18.545935228023794</v>
      </c>
      <c r="C56" s="110">
        <f>E56/$E$52*100</f>
        <v>25.601447732595272</v>
      </c>
      <c r="D56" s="111">
        <f>I56</f>
        <v>2806</v>
      </c>
      <c r="E56" s="112">
        <f>J56</f>
        <v>4810</v>
      </c>
      <c r="F56" s="113">
        <f>100/E56*D56-100</f>
        <v>-41.663201663201662</v>
      </c>
      <c r="G56" s="114">
        <f>I56/$I$52*100</f>
        <v>18.545935228023794</v>
      </c>
      <c r="H56" s="110">
        <f>J56/$J$52*100</f>
        <v>25.601447732595272</v>
      </c>
      <c r="I56" s="115">
        <v>2806</v>
      </c>
      <c r="J56" s="116">
        <v>4810</v>
      </c>
      <c r="K56" s="117">
        <f>100/J56*I56-100</f>
        <v>-41.663201663201662</v>
      </c>
    </row>
    <row r="57" spans="1:15" s="17" customFormat="1" ht="15" customHeight="1" x14ac:dyDescent="0.25">
      <c r="A57" s="29" t="s">
        <v>75</v>
      </c>
      <c r="B57" s="18">
        <f t="shared" ref="B57:B61" si="22">D57/$D$52*100</f>
        <v>20.819563780568405</v>
      </c>
      <c r="C57" s="19">
        <f t="shared" si="16"/>
        <v>10.767511177347243</v>
      </c>
      <c r="D57" s="25">
        <f>I57</f>
        <v>3150</v>
      </c>
      <c r="E57" s="26">
        <f t="shared" si="17"/>
        <v>2023</v>
      </c>
      <c r="F57" s="20">
        <f t="shared" si="18"/>
        <v>55.709342560553637</v>
      </c>
      <c r="G57" s="21">
        <f t="shared" si="19"/>
        <v>20.819563780568405</v>
      </c>
      <c r="H57" s="22">
        <f t="shared" si="20"/>
        <v>10.767511177347243</v>
      </c>
      <c r="I57" s="24">
        <v>3150</v>
      </c>
      <c r="J57" s="80">
        <v>2023</v>
      </c>
      <c r="K57" s="23">
        <f t="shared" si="21"/>
        <v>55.709342560553637</v>
      </c>
    </row>
    <row r="58" spans="1:15" s="17" customFormat="1" ht="15" customHeight="1" x14ac:dyDescent="0.25">
      <c r="A58" s="94" t="s">
        <v>77</v>
      </c>
      <c r="B58" s="86">
        <f>D58/$D$52*100</f>
        <v>7.6404494382022472</v>
      </c>
      <c r="C58" s="87">
        <f>E58/$E$52*100</f>
        <v>3.5501383862039595</v>
      </c>
      <c r="D58" s="88">
        <f>I58</f>
        <v>1156</v>
      </c>
      <c r="E58" s="89">
        <f t="shared" ref="E58:E60" si="23">J58</f>
        <v>667</v>
      </c>
      <c r="F58" s="90">
        <f>100/E58*D58-100</f>
        <v>73.313343328335833</v>
      </c>
      <c r="G58" s="91">
        <f>I58/$I$52*100</f>
        <v>7.6404494382022472</v>
      </c>
      <c r="H58" s="92">
        <f>J58/$J$52*100</f>
        <v>3.5501383862039595</v>
      </c>
      <c r="I58" s="85">
        <v>1156</v>
      </c>
      <c r="J58" s="102">
        <v>667</v>
      </c>
      <c r="K58" s="93">
        <f>100/J58*I58-100</f>
        <v>73.313343328335833</v>
      </c>
    </row>
    <row r="59" spans="1:15" s="17" customFormat="1" ht="15" customHeight="1" x14ac:dyDescent="0.25">
      <c r="A59" s="28" t="s">
        <v>35</v>
      </c>
      <c r="B59" s="18">
        <f t="shared" si="22"/>
        <v>6.8208856576338404</v>
      </c>
      <c r="C59" s="19">
        <f t="shared" si="16"/>
        <v>4.1462635724930808</v>
      </c>
      <c r="D59" s="25">
        <f t="shared" si="17"/>
        <v>1032</v>
      </c>
      <c r="E59" s="26">
        <f t="shared" si="17"/>
        <v>779</v>
      </c>
      <c r="F59" s="20">
        <f t="shared" si="18"/>
        <v>32.477535301668809</v>
      </c>
      <c r="G59" s="21">
        <f t="shared" si="19"/>
        <v>6.8208856576338404</v>
      </c>
      <c r="H59" s="22">
        <f t="shared" si="20"/>
        <v>4.1462635724930808</v>
      </c>
      <c r="I59" s="24">
        <v>1032</v>
      </c>
      <c r="J59" s="27">
        <v>779</v>
      </c>
      <c r="K59" s="23">
        <f t="shared" si="21"/>
        <v>32.477535301668809</v>
      </c>
    </row>
    <row r="60" spans="1:15" s="17" customFormat="1" ht="15" customHeight="1" x14ac:dyDescent="0.25">
      <c r="A60" s="94" t="s">
        <v>36</v>
      </c>
      <c r="B60" s="86">
        <f t="shared" si="22"/>
        <v>0.11235955056179776</v>
      </c>
      <c r="C60" s="87">
        <f t="shared" si="16"/>
        <v>0.79305939961677663</v>
      </c>
      <c r="D60" s="88">
        <f t="shared" ref="D60" si="24">I60</f>
        <v>17</v>
      </c>
      <c r="E60" s="89">
        <f t="shared" si="23"/>
        <v>149</v>
      </c>
      <c r="F60" s="90">
        <f t="shared" si="18"/>
        <v>-88.590604026845639</v>
      </c>
      <c r="G60" s="91">
        <f t="shared" si="19"/>
        <v>0.11235955056179776</v>
      </c>
      <c r="H60" s="92">
        <f t="shared" si="20"/>
        <v>0.79305939961677663</v>
      </c>
      <c r="I60" s="85">
        <v>17</v>
      </c>
      <c r="J60" s="102">
        <v>149</v>
      </c>
      <c r="K60" s="93">
        <f t="shared" si="21"/>
        <v>-88.590604026845639</v>
      </c>
      <c r="M60" s="107"/>
    </row>
    <row r="61" spans="1:15" s="17" customFormat="1" ht="15" customHeight="1" x14ac:dyDescent="0.25">
      <c r="A61" s="28" t="s">
        <v>37</v>
      </c>
      <c r="B61" s="18">
        <f t="shared" si="22"/>
        <v>1.3218770654329148E-2</v>
      </c>
      <c r="C61" s="19">
        <f t="shared" si="16"/>
        <v>5.3225463061528637E-2</v>
      </c>
      <c r="D61" s="25">
        <f t="shared" si="17"/>
        <v>2</v>
      </c>
      <c r="E61" s="26">
        <f t="shared" si="17"/>
        <v>10</v>
      </c>
      <c r="F61" s="20">
        <f t="shared" si="18"/>
        <v>-80</v>
      </c>
      <c r="G61" s="21">
        <f t="shared" si="19"/>
        <v>1.3218770654329148E-2</v>
      </c>
      <c r="H61" s="22">
        <f t="shared" si="20"/>
        <v>5.3225463061528637E-2</v>
      </c>
      <c r="I61" s="24">
        <v>2</v>
      </c>
      <c r="J61" s="27">
        <v>10</v>
      </c>
      <c r="K61" s="23">
        <f t="shared" si="21"/>
        <v>-80</v>
      </c>
    </row>
    <row r="62" spans="1:15" s="17" customFormat="1" ht="15" customHeight="1" x14ac:dyDescent="0.25">
      <c r="A62" s="190" t="s">
        <v>68</v>
      </c>
      <c r="B62" s="191">
        <f>D62/$D$52*100</f>
        <v>35.406477197620625</v>
      </c>
      <c r="C62" s="192">
        <f>E62/$E$52*100</f>
        <v>19.31019799872259</v>
      </c>
      <c r="D62" s="193">
        <f>I62</f>
        <v>5357</v>
      </c>
      <c r="E62" s="194">
        <f>J62</f>
        <v>3628</v>
      </c>
      <c r="F62" s="195">
        <f>100/E62*D62-100</f>
        <v>47.65711135611906</v>
      </c>
      <c r="G62" s="196">
        <f>I62/$I$52*100</f>
        <v>35.406477197620625</v>
      </c>
      <c r="H62" s="192">
        <f>J62/$J$52*100</f>
        <v>19.31019799872259</v>
      </c>
      <c r="I62" s="197">
        <v>5357</v>
      </c>
      <c r="J62" s="198">
        <v>3628</v>
      </c>
      <c r="K62" s="199">
        <f>100/J62*I62-100</f>
        <v>47.65711135611906</v>
      </c>
    </row>
    <row r="63" spans="1:15" s="82" customFormat="1" ht="15" customHeight="1" x14ac:dyDescent="0.25">
      <c r="A63" s="176" t="s">
        <v>46</v>
      </c>
      <c r="B63" s="100"/>
      <c r="C63" s="101"/>
      <c r="D63" s="97"/>
      <c r="E63" s="66"/>
      <c r="F63" s="98"/>
      <c r="G63" s="31"/>
      <c r="H63" s="30"/>
      <c r="I63" s="99"/>
      <c r="J63" s="67"/>
      <c r="K63" s="65"/>
    </row>
    <row r="64" spans="1:15" s="147" customFormat="1" ht="11.25" x14ac:dyDescent="0.2">
      <c r="A64" s="152" t="s">
        <v>82</v>
      </c>
      <c r="B64" s="152"/>
      <c r="C64" s="152"/>
      <c r="D64" s="152"/>
      <c r="E64" s="152"/>
      <c r="F64" s="153"/>
      <c r="G64" s="153"/>
      <c r="H64" s="153"/>
      <c r="I64" s="152"/>
      <c r="J64" s="152"/>
      <c r="K64" s="154"/>
    </row>
    <row r="65" spans="10:10" ht="12.75" customHeight="1" x14ac:dyDescent="0.2">
      <c r="J65" s="37"/>
    </row>
  </sheetData>
  <mergeCells count="2">
    <mergeCell ref="B8:C8"/>
    <mergeCell ref="G8:H8"/>
  </mergeCells>
  <phoneticPr fontId="6" type="noConversion"/>
  <pageMargins left="0.59" right="0.12" top="0.43" bottom="0.43" header="0.43" footer="0.43"/>
  <pageSetup paperSize="9" scale="82" orientation="portrait" r:id="rId1"/>
  <headerFooter alignWithMargins="0"/>
  <ignoredErrors>
    <ignoredError sqref="B10:B16 G10:G16 B22:B44 G22:G44 B49:B51 G49:G62 G17:G20 B17:B20 B53:B62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AFC80-7CB8-4A22-93CC-078A02E99099}">
  <sheetPr>
    <pageSetUpPr fitToPage="1"/>
  </sheetPr>
  <dimension ref="A1:K72"/>
  <sheetViews>
    <sheetView topLeftCell="A28" workbookViewId="0">
      <selection activeCell="C50" sqref="C50"/>
    </sheetView>
  </sheetViews>
  <sheetFormatPr baseColWidth="10" defaultRowHeight="17.25" customHeight="1" x14ac:dyDescent="0.2"/>
  <cols>
    <col min="1" max="1" width="30" style="446" customWidth="1"/>
    <col min="2" max="11" width="14.28515625" style="446" customWidth="1"/>
    <col min="12" max="16384" width="11.42578125" style="446"/>
  </cols>
  <sheetData>
    <row r="1" spans="1:11" s="443" customFormat="1" ht="80.25" customHeight="1" x14ac:dyDescent="0.2">
      <c r="A1" s="508" t="s">
        <v>86</v>
      </c>
      <c r="B1" s="508"/>
      <c r="C1" s="508"/>
      <c r="D1" s="508"/>
      <c r="E1" s="508"/>
      <c r="F1" s="508"/>
      <c r="G1" s="508"/>
      <c r="H1" s="508"/>
      <c r="I1" s="442"/>
    </row>
    <row r="2" spans="1:11" s="443" customFormat="1" ht="17.25" customHeight="1" x14ac:dyDescent="0.2">
      <c r="C2" s="444"/>
      <c r="D2" s="444"/>
      <c r="E2" s="444"/>
      <c r="F2" s="444"/>
      <c r="G2" s="444"/>
    </row>
    <row r="3" spans="1:11" s="443" customFormat="1" ht="17.25" customHeight="1" x14ac:dyDescent="0.2">
      <c r="A3" s="443" t="s">
        <v>115</v>
      </c>
      <c r="B3" s="444"/>
      <c r="C3" s="444"/>
      <c r="D3" s="444"/>
      <c r="E3" s="444"/>
      <c r="F3" s="444"/>
      <c r="G3" s="444"/>
      <c r="K3" s="445" t="s">
        <v>116</v>
      </c>
    </row>
    <row r="4" spans="1:11" s="443" customFormat="1" ht="17.25" customHeight="1" x14ac:dyDescent="0.2">
      <c r="A4" s="443" t="s">
        <v>117</v>
      </c>
      <c r="B4" s="444"/>
      <c r="C4" s="444"/>
      <c r="D4" s="444"/>
      <c r="E4" s="444"/>
      <c r="F4" s="444"/>
      <c r="G4" s="444"/>
    </row>
    <row r="5" spans="1:11" s="443" customFormat="1" ht="17.25" customHeight="1" x14ac:dyDescent="0.2">
      <c r="B5" s="444"/>
      <c r="C5" s="444"/>
      <c r="D5" s="444"/>
      <c r="E5" s="444"/>
      <c r="F5" s="444"/>
      <c r="G5" s="444"/>
    </row>
    <row r="6" spans="1:11" ht="17.25" customHeight="1" x14ac:dyDescent="0.2">
      <c r="B6" s="447"/>
      <c r="C6" s="447"/>
      <c r="D6" s="447"/>
      <c r="E6" s="447"/>
      <c r="F6" s="447"/>
      <c r="G6" s="447"/>
    </row>
    <row r="7" spans="1:11" s="448" customFormat="1" ht="17.25" customHeight="1" x14ac:dyDescent="0.2">
      <c r="B7" s="509" t="s">
        <v>88</v>
      </c>
      <c r="C7" s="509"/>
      <c r="G7" s="509" t="s">
        <v>88</v>
      </c>
      <c r="H7" s="509"/>
    </row>
    <row r="8" spans="1:11" s="448" customFormat="1" ht="17.25" customHeight="1" x14ac:dyDescent="0.2">
      <c r="B8" s="509" t="s">
        <v>89</v>
      </c>
      <c r="C8" s="509"/>
      <c r="G8" s="509" t="s">
        <v>89</v>
      </c>
      <c r="H8" s="509"/>
    </row>
    <row r="9" spans="1:11" s="448" customFormat="1" ht="17.25" customHeight="1" x14ac:dyDescent="0.2">
      <c r="A9" s="449" t="s">
        <v>90</v>
      </c>
      <c r="B9" s="450" t="s">
        <v>118</v>
      </c>
      <c r="C9" s="451" t="s">
        <v>119</v>
      </c>
      <c r="D9" s="452" t="s">
        <v>118</v>
      </c>
      <c r="E9" s="453" t="s">
        <v>119</v>
      </c>
      <c r="F9" s="452" t="s">
        <v>3</v>
      </c>
      <c r="G9" s="450" t="s">
        <v>93</v>
      </c>
      <c r="H9" s="451" t="s">
        <v>94</v>
      </c>
      <c r="I9" s="452" t="s">
        <v>93</v>
      </c>
      <c r="J9" s="453" t="s">
        <v>94</v>
      </c>
      <c r="K9" s="452" t="s">
        <v>3</v>
      </c>
    </row>
    <row r="10" spans="1:11" ht="17.25" customHeight="1" x14ac:dyDescent="0.2">
      <c r="A10" s="454" t="s">
        <v>4</v>
      </c>
      <c r="B10" s="455">
        <v>0.70385126162018585</v>
      </c>
      <c r="C10" s="456">
        <v>0.84862932061978547</v>
      </c>
      <c r="D10" s="457">
        <v>106</v>
      </c>
      <c r="E10" s="458">
        <v>178</v>
      </c>
      <c r="F10" s="459">
        <v>-40.449438202247187</v>
      </c>
      <c r="G10" s="455">
        <v>0.58626680264230036</v>
      </c>
      <c r="H10" s="456">
        <v>0.79065306100330035</v>
      </c>
      <c r="I10" s="457">
        <v>1144</v>
      </c>
      <c r="J10" s="458">
        <v>1459</v>
      </c>
      <c r="K10" s="459">
        <v>-21.590130226182318</v>
      </c>
    </row>
    <row r="11" spans="1:11" ht="17.25" customHeight="1" x14ac:dyDescent="0.2">
      <c r="A11" s="446" t="s">
        <v>39</v>
      </c>
      <c r="B11" s="460">
        <v>7.9681274900398405E-2</v>
      </c>
      <c r="C11" s="461">
        <v>4.7675804529201428E-3</v>
      </c>
      <c r="D11" s="462">
        <v>12</v>
      </c>
      <c r="E11" s="463">
        <v>1</v>
      </c>
      <c r="F11" s="464">
        <v>1100</v>
      </c>
      <c r="G11" s="460">
        <v>4.2535091450446622E-2</v>
      </c>
      <c r="H11" s="461">
        <v>3.4140605101581845E-2</v>
      </c>
      <c r="I11" s="462">
        <v>83</v>
      </c>
      <c r="J11" s="463">
        <v>63</v>
      </c>
      <c r="K11" s="464">
        <v>31.746031746031743</v>
      </c>
    </row>
    <row r="12" spans="1:11" ht="17.25" customHeight="1" x14ac:dyDescent="0.2">
      <c r="A12" s="454" t="s">
        <v>5</v>
      </c>
      <c r="B12" s="455">
        <v>7.9681274900398405E-2</v>
      </c>
      <c r="C12" s="456">
        <v>3.8140643623361142E-2</v>
      </c>
      <c r="D12" s="457">
        <v>12</v>
      </c>
      <c r="E12" s="458">
        <v>8</v>
      </c>
      <c r="F12" s="459">
        <v>50</v>
      </c>
      <c r="G12" s="455">
        <v>7.6358176218271637E-2</v>
      </c>
      <c r="H12" s="456">
        <v>5.2023779202410442E-2</v>
      </c>
      <c r="I12" s="457">
        <v>149</v>
      </c>
      <c r="J12" s="458">
        <v>96</v>
      </c>
      <c r="K12" s="459">
        <v>55.208333333333336</v>
      </c>
    </row>
    <row r="13" spans="1:11" ht="17.25" customHeight="1" x14ac:dyDescent="0.2">
      <c r="A13" s="446" t="s">
        <v>6</v>
      </c>
      <c r="B13" s="460">
        <v>5.5245683930942899</v>
      </c>
      <c r="C13" s="461">
        <v>7.6138259833134683</v>
      </c>
      <c r="D13" s="462">
        <v>832</v>
      </c>
      <c r="E13" s="463">
        <v>1597</v>
      </c>
      <c r="F13" s="464">
        <v>-47.902316844082655</v>
      </c>
      <c r="G13" s="460">
        <v>7.1305212342351112</v>
      </c>
      <c r="H13" s="461">
        <v>6.1003300258493152</v>
      </c>
      <c r="I13" s="462">
        <v>13914</v>
      </c>
      <c r="J13" s="463">
        <v>11257</v>
      </c>
      <c r="K13" s="464">
        <v>23.603091409789464</v>
      </c>
    </row>
    <row r="14" spans="1:11" ht="17.25" customHeight="1" x14ac:dyDescent="0.2">
      <c r="A14" s="454" t="s">
        <v>7</v>
      </c>
      <c r="B14" s="455">
        <v>9.4422310756972099</v>
      </c>
      <c r="C14" s="456">
        <v>8.3337306317044106</v>
      </c>
      <c r="D14" s="457">
        <v>1422</v>
      </c>
      <c r="E14" s="458">
        <v>1748</v>
      </c>
      <c r="F14" s="459">
        <v>-18.649885583524028</v>
      </c>
      <c r="G14" s="455">
        <v>8.840124427954267</v>
      </c>
      <c r="H14" s="456">
        <v>8.8418748069430073</v>
      </c>
      <c r="I14" s="457">
        <v>17250</v>
      </c>
      <c r="J14" s="458">
        <v>16316</v>
      </c>
      <c r="K14" s="459">
        <v>5.7244422652610938</v>
      </c>
    </row>
    <row r="15" spans="1:11" ht="17.25" customHeight="1" x14ac:dyDescent="0.2">
      <c r="A15" s="446" t="s">
        <v>8</v>
      </c>
      <c r="B15" s="460">
        <v>3.9840637450199202E-2</v>
      </c>
      <c r="C15" s="461">
        <v>3.8140643623361142E-2</v>
      </c>
      <c r="D15" s="462">
        <v>6</v>
      </c>
      <c r="E15" s="463">
        <v>8</v>
      </c>
      <c r="F15" s="464">
        <v>-25</v>
      </c>
      <c r="G15" s="460">
        <v>3.8435323599801161E-2</v>
      </c>
      <c r="H15" s="461">
        <v>2.2760403401054567E-2</v>
      </c>
      <c r="I15" s="462">
        <v>75</v>
      </c>
      <c r="J15" s="463">
        <v>42</v>
      </c>
      <c r="K15" s="464">
        <v>78.571428571428569</v>
      </c>
    </row>
    <row r="16" spans="1:11" ht="17.25" customHeight="1" x14ac:dyDescent="0.2">
      <c r="A16" s="454" t="s">
        <v>9</v>
      </c>
      <c r="B16" s="455">
        <v>1.394422310756972</v>
      </c>
      <c r="C16" s="456">
        <v>1.2538736591179978</v>
      </c>
      <c r="D16" s="457">
        <v>210</v>
      </c>
      <c r="E16" s="458">
        <v>263</v>
      </c>
      <c r="F16" s="459">
        <v>-20.15209125475285</v>
      </c>
      <c r="G16" s="455">
        <v>1.433381334781918</v>
      </c>
      <c r="H16" s="456">
        <v>1.5319919146376491</v>
      </c>
      <c r="I16" s="457">
        <v>2797</v>
      </c>
      <c r="J16" s="458">
        <v>2827</v>
      </c>
      <c r="K16" s="459">
        <v>-1.0611956137247964</v>
      </c>
    </row>
    <row r="17" spans="1:11" ht="17.25" customHeight="1" x14ac:dyDescent="0.2">
      <c r="A17" s="446" t="s">
        <v>10</v>
      </c>
      <c r="B17" s="460">
        <v>2.3439575033200528</v>
      </c>
      <c r="C17" s="461">
        <v>3.5995232419547079</v>
      </c>
      <c r="D17" s="462">
        <v>353</v>
      </c>
      <c r="E17" s="463">
        <v>755</v>
      </c>
      <c r="F17" s="464">
        <v>-53.245033112582782</v>
      </c>
      <c r="G17" s="460">
        <v>2.3722281725797276</v>
      </c>
      <c r="H17" s="461">
        <v>2.7431705241937667</v>
      </c>
      <c r="I17" s="462">
        <v>4629</v>
      </c>
      <c r="J17" s="463">
        <v>5062</v>
      </c>
      <c r="K17" s="464">
        <v>-8.5539312524693791</v>
      </c>
    </row>
    <row r="18" spans="1:11" ht="17.25" customHeight="1" x14ac:dyDescent="0.2">
      <c r="A18" s="454" t="s">
        <v>40</v>
      </c>
      <c r="B18" s="455">
        <v>0.37848605577689243</v>
      </c>
      <c r="C18" s="456">
        <v>0.18116805721096543</v>
      </c>
      <c r="D18" s="457">
        <v>57</v>
      </c>
      <c r="E18" s="458">
        <v>38</v>
      </c>
      <c r="F18" s="459">
        <v>50</v>
      </c>
      <c r="G18" s="455">
        <v>0.18500202426037626</v>
      </c>
      <c r="H18" s="456">
        <v>0.24169380754453179</v>
      </c>
      <c r="I18" s="457">
        <v>361</v>
      </c>
      <c r="J18" s="458">
        <v>446</v>
      </c>
      <c r="K18" s="459">
        <v>-19.058295964125559</v>
      </c>
    </row>
    <row r="19" spans="1:11" ht="17.25" customHeight="1" x14ac:dyDescent="0.2">
      <c r="A19" s="446" t="s">
        <v>11</v>
      </c>
      <c r="B19" s="460">
        <v>2.5763612217795484</v>
      </c>
      <c r="C19" s="461">
        <v>2.9749702026221692</v>
      </c>
      <c r="D19" s="462">
        <v>388</v>
      </c>
      <c r="E19" s="463">
        <v>624</v>
      </c>
      <c r="F19" s="464">
        <v>-37.820512820512818</v>
      </c>
      <c r="G19" s="460">
        <v>2.4690851880512268</v>
      </c>
      <c r="H19" s="461">
        <v>2.6597157117232335</v>
      </c>
      <c r="I19" s="462">
        <v>4818</v>
      </c>
      <c r="J19" s="463">
        <v>4908</v>
      </c>
      <c r="K19" s="464">
        <v>-1.8337408312958436</v>
      </c>
    </row>
    <row r="20" spans="1:11" ht="17.25" customHeight="1" x14ac:dyDescent="0.2">
      <c r="A20" s="454" t="s">
        <v>12</v>
      </c>
      <c r="B20" s="455">
        <v>3.4661354581673307</v>
      </c>
      <c r="C20" s="456">
        <v>3.7663885578069127</v>
      </c>
      <c r="D20" s="457">
        <v>522</v>
      </c>
      <c r="E20" s="458">
        <v>790</v>
      </c>
      <c r="F20" s="459">
        <v>-33.924050632911388</v>
      </c>
      <c r="G20" s="455">
        <v>3.6211199540826002</v>
      </c>
      <c r="H20" s="456">
        <v>4.1694891373265195</v>
      </c>
      <c r="I20" s="457">
        <v>7066</v>
      </c>
      <c r="J20" s="458">
        <v>7694</v>
      </c>
      <c r="K20" s="459">
        <v>-8.1622043150506887</v>
      </c>
    </row>
    <row r="21" spans="1:11" ht="17.25" customHeight="1" x14ac:dyDescent="0.2">
      <c r="A21" s="446" t="s">
        <v>83</v>
      </c>
      <c r="B21" s="460">
        <v>3.3200531208499334E-2</v>
      </c>
      <c r="C21" s="461">
        <v>0</v>
      </c>
      <c r="D21" s="462">
        <v>5</v>
      </c>
      <c r="E21" s="463">
        <v>0</v>
      </c>
      <c r="F21" s="464">
        <v>0</v>
      </c>
      <c r="G21" s="460">
        <v>3.3310613786494338E-2</v>
      </c>
      <c r="H21" s="461">
        <v>0</v>
      </c>
      <c r="I21" s="462">
        <v>65</v>
      </c>
      <c r="J21" s="463">
        <v>0</v>
      </c>
      <c r="K21" s="464">
        <v>0</v>
      </c>
    </row>
    <row r="22" spans="1:11" ht="17.25" customHeight="1" x14ac:dyDescent="0.2">
      <c r="A22" s="454" t="s">
        <v>13</v>
      </c>
      <c r="B22" s="455">
        <v>1.2350597609561753</v>
      </c>
      <c r="C22" s="456">
        <v>1.5113230035756855</v>
      </c>
      <c r="D22" s="457">
        <v>186</v>
      </c>
      <c r="E22" s="458">
        <v>317</v>
      </c>
      <c r="F22" s="459">
        <v>-41.324921135646683</v>
      </c>
      <c r="G22" s="455">
        <v>1.0341664403253166</v>
      </c>
      <c r="H22" s="456">
        <v>0.8269613235716492</v>
      </c>
      <c r="I22" s="457">
        <v>2018</v>
      </c>
      <c r="J22" s="458">
        <v>1526</v>
      </c>
      <c r="K22" s="459">
        <v>32.241153342070774</v>
      </c>
    </row>
    <row r="23" spans="1:11" ht="17.25" customHeight="1" x14ac:dyDescent="0.2">
      <c r="A23" s="446" t="s">
        <v>95</v>
      </c>
      <c r="B23" s="460">
        <v>5.0398406374501992</v>
      </c>
      <c r="C23" s="461">
        <v>3.3802145411203814</v>
      </c>
      <c r="D23" s="462">
        <v>759</v>
      </c>
      <c r="E23" s="463">
        <v>709</v>
      </c>
      <c r="F23" s="464">
        <v>7.0521861777150914</v>
      </c>
      <c r="G23" s="460">
        <v>3.3320863206120954</v>
      </c>
      <c r="H23" s="461">
        <v>2.7480477534939931</v>
      </c>
      <c r="I23" s="462">
        <v>6502</v>
      </c>
      <c r="J23" s="463">
        <v>5071</v>
      </c>
      <c r="K23" s="464">
        <v>28.219286136856635</v>
      </c>
    </row>
    <row r="24" spans="1:11" ht="17.25" customHeight="1" x14ac:dyDescent="0.2">
      <c r="A24" s="454" t="s">
        <v>33</v>
      </c>
      <c r="B24" s="455">
        <v>0.38512616201859229</v>
      </c>
      <c r="C24" s="456">
        <v>0.33373063170441003</v>
      </c>
      <c r="D24" s="457">
        <v>58</v>
      </c>
      <c r="E24" s="458">
        <v>70</v>
      </c>
      <c r="F24" s="459">
        <v>-17.142857142857142</v>
      </c>
      <c r="G24" s="455">
        <v>0.43611280511241057</v>
      </c>
      <c r="H24" s="456">
        <v>0.41564831925259171</v>
      </c>
      <c r="I24" s="457">
        <v>851</v>
      </c>
      <c r="J24" s="458">
        <v>767</v>
      </c>
      <c r="K24" s="459">
        <v>10.951760104302476</v>
      </c>
    </row>
    <row r="25" spans="1:11" ht="17.25" customHeight="1" x14ac:dyDescent="0.2">
      <c r="A25" s="446" t="s">
        <v>15</v>
      </c>
      <c r="B25" s="460">
        <v>1.0159362549800797</v>
      </c>
      <c r="C25" s="461">
        <v>1.4445768772348033</v>
      </c>
      <c r="D25" s="462">
        <v>153</v>
      </c>
      <c r="E25" s="463">
        <v>303</v>
      </c>
      <c r="F25" s="464">
        <v>-49.504950495049506</v>
      </c>
      <c r="G25" s="460">
        <v>1.2094315159404099</v>
      </c>
      <c r="H25" s="461">
        <v>1.5021866244696014</v>
      </c>
      <c r="I25" s="462">
        <v>2360</v>
      </c>
      <c r="J25" s="463">
        <v>2772</v>
      </c>
      <c r="K25" s="464">
        <v>-14.862914862914863</v>
      </c>
    </row>
    <row r="26" spans="1:11" ht="17.25" customHeight="1" x14ac:dyDescent="0.2">
      <c r="A26" s="454" t="s">
        <v>16</v>
      </c>
      <c r="B26" s="455">
        <v>2.5033200531208499</v>
      </c>
      <c r="C26" s="456">
        <v>1.4970202622169249</v>
      </c>
      <c r="D26" s="457">
        <v>377</v>
      </c>
      <c r="E26" s="458">
        <v>314</v>
      </c>
      <c r="F26" s="459">
        <v>20.063694267515924</v>
      </c>
      <c r="G26" s="455">
        <v>1.9366278384486477</v>
      </c>
      <c r="H26" s="456">
        <v>1.5092315112365944</v>
      </c>
      <c r="I26" s="457">
        <v>3779</v>
      </c>
      <c r="J26" s="458">
        <v>2785</v>
      </c>
      <c r="K26" s="459">
        <v>35.69120287253142</v>
      </c>
    </row>
    <row r="27" spans="1:11" ht="17.25" customHeight="1" x14ac:dyDescent="0.2">
      <c r="A27" s="446" t="s">
        <v>43</v>
      </c>
      <c r="B27" s="460">
        <v>1.2284196547144755</v>
      </c>
      <c r="C27" s="461">
        <v>0.9964243146603099</v>
      </c>
      <c r="D27" s="462">
        <v>185</v>
      </c>
      <c r="E27" s="463">
        <v>209</v>
      </c>
      <c r="F27" s="464">
        <v>-11.483253588516746</v>
      </c>
      <c r="G27" s="460">
        <v>1.0116177171467666</v>
      </c>
      <c r="H27" s="461">
        <v>1.0253019817808389</v>
      </c>
      <c r="I27" s="462">
        <v>1974</v>
      </c>
      <c r="J27" s="463">
        <v>1892</v>
      </c>
      <c r="K27" s="464">
        <v>4.3340380549682873</v>
      </c>
    </row>
    <row r="28" spans="1:11" ht="17.25" customHeight="1" x14ac:dyDescent="0.2">
      <c r="A28" s="454" t="s">
        <v>17</v>
      </c>
      <c r="B28" s="455">
        <v>0.29216467463479417</v>
      </c>
      <c r="C28" s="456">
        <v>0.16209773539928488</v>
      </c>
      <c r="D28" s="457">
        <v>44</v>
      </c>
      <c r="E28" s="458">
        <v>34</v>
      </c>
      <c r="F28" s="459">
        <v>29.411764705882355</v>
      </c>
      <c r="G28" s="455">
        <v>0.19320155996166716</v>
      </c>
      <c r="H28" s="456">
        <v>0.26066081037874395</v>
      </c>
      <c r="I28" s="457">
        <v>377</v>
      </c>
      <c r="J28" s="458">
        <v>481</v>
      </c>
      <c r="K28" s="459">
        <v>-21.621621621621621</v>
      </c>
    </row>
    <row r="29" spans="1:11" ht="17.25" customHeight="1" x14ac:dyDescent="0.2">
      <c r="A29" s="446" t="s">
        <v>18</v>
      </c>
      <c r="B29" s="460">
        <v>0.17928286852589642</v>
      </c>
      <c r="C29" s="461">
        <v>0.10488676996424315</v>
      </c>
      <c r="D29" s="462">
        <v>27</v>
      </c>
      <c r="E29" s="463">
        <v>22</v>
      </c>
      <c r="F29" s="464">
        <v>22.727272727272727</v>
      </c>
      <c r="G29" s="460">
        <v>0.12145562257537167</v>
      </c>
      <c r="H29" s="461">
        <v>9.1041613604218266E-2</v>
      </c>
      <c r="I29" s="462">
        <v>237</v>
      </c>
      <c r="J29" s="463">
        <v>168</v>
      </c>
      <c r="K29" s="464">
        <v>41.071428571428569</v>
      </c>
    </row>
    <row r="30" spans="1:11" ht="17.25" customHeight="1" x14ac:dyDescent="0.2">
      <c r="A30" s="454" t="s">
        <v>19</v>
      </c>
      <c r="B30" s="455">
        <v>1.759628154050465</v>
      </c>
      <c r="C30" s="456">
        <v>2.1835518474374251</v>
      </c>
      <c r="D30" s="457">
        <v>265</v>
      </c>
      <c r="E30" s="458">
        <v>458</v>
      </c>
      <c r="F30" s="459">
        <v>-42.139737991266372</v>
      </c>
      <c r="G30" s="455">
        <v>2.0560335770986966</v>
      </c>
      <c r="H30" s="456">
        <v>1.9785293527916719</v>
      </c>
      <c r="I30" s="457">
        <v>4012</v>
      </c>
      <c r="J30" s="458">
        <v>3651</v>
      </c>
      <c r="K30" s="459">
        <v>9.8877019994522044</v>
      </c>
    </row>
    <row r="31" spans="1:11" ht="17.25" customHeight="1" x14ac:dyDescent="0.2">
      <c r="A31" s="446" t="s">
        <v>66</v>
      </c>
      <c r="B31" s="460">
        <v>9.7742363877822047</v>
      </c>
      <c r="C31" s="461">
        <v>9.6209773539928491</v>
      </c>
      <c r="D31" s="462">
        <v>1472</v>
      </c>
      <c r="E31" s="463">
        <v>2018</v>
      </c>
      <c r="F31" s="464">
        <v>-27.056491575817642</v>
      </c>
      <c r="G31" s="460">
        <v>9.2347270835788926</v>
      </c>
      <c r="H31" s="461">
        <v>10.01782898266416</v>
      </c>
      <c r="I31" s="462">
        <v>18020</v>
      </c>
      <c r="J31" s="463">
        <v>18486</v>
      </c>
      <c r="K31" s="464">
        <v>-2.5208265714594829</v>
      </c>
    </row>
    <row r="32" spans="1:11" ht="17.25" customHeight="1" x14ac:dyDescent="0.2">
      <c r="A32" s="454" t="s">
        <v>42</v>
      </c>
      <c r="B32" s="455">
        <v>2.357237715803453</v>
      </c>
      <c r="C32" s="456">
        <v>2.0977353992848631</v>
      </c>
      <c r="D32" s="457">
        <v>355</v>
      </c>
      <c r="E32" s="458">
        <v>440</v>
      </c>
      <c r="F32" s="459">
        <v>-19.318181818181817</v>
      </c>
      <c r="G32" s="455">
        <v>1.9084419344754602</v>
      </c>
      <c r="H32" s="456">
        <v>2.1031696571307803</v>
      </c>
      <c r="I32" s="457">
        <v>3724</v>
      </c>
      <c r="J32" s="458">
        <v>3881</v>
      </c>
      <c r="K32" s="459">
        <v>-4.0453491368204073</v>
      </c>
    </row>
    <row r="33" spans="1:11" ht="17.25" customHeight="1" x14ac:dyDescent="0.2">
      <c r="A33" s="446" t="s">
        <v>20</v>
      </c>
      <c r="B33" s="460">
        <v>1.2284196547144755</v>
      </c>
      <c r="C33" s="461">
        <v>0.99165673420738987</v>
      </c>
      <c r="D33" s="462">
        <v>185</v>
      </c>
      <c r="E33" s="463">
        <v>208</v>
      </c>
      <c r="F33" s="464">
        <v>-11.057692307692307</v>
      </c>
      <c r="G33" s="460">
        <v>1.0787514157010858</v>
      </c>
      <c r="H33" s="461">
        <v>1.5986473817407372</v>
      </c>
      <c r="I33" s="462">
        <v>2105</v>
      </c>
      <c r="J33" s="463">
        <v>2950</v>
      </c>
      <c r="K33" s="464">
        <v>-28.644067796610166</v>
      </c>
    </row>
    <row r="34" spans="1:11" ht="17.25" customHeight="1" x14ac:dyDescent="0.2">
      <c r="A34" s="454" t="s">
        <v>21</v>
      </c>
      <c r="B34" s="455">
        <v>1.5604249667994687</v>
      </c>
      <c r="C34" s="456">
        <v>1.2252681764004767</v>
      </c>
      <c r="D34" s="457">
        <v>235</v>
      </c>
      <c r="E34" s="458">
        <v>257</v>
      </c>
      <c r="F34" s="459">
        <v>-8.5603112840466924</v>
      </c>
      <c r="G34" s="455">
        <v>1.0777264737384247</v>
      </c>
      <c r="H34" s="456">
        <v>1.2361066704239396</v>
      </c>
      <c r="I34" s="457">
        <v>2103</v>
      </c>
      <c r="J34" s="458">
        <v>2281</v>
      </c>
      <c r="K34" s="459">
        <v>-7.8035949145111791</v>
      </c>
    </row>
    <row r="35" spans="1:11" ht="17.25" customHeight="1" x14ac:dyDescent="0.2">
      <c r="A35" s="446" t="s">
        <v>22</v>
      </c>
      <c r="B35" s="460">
        <v>2.3904382470119523</v>
      </c>
      <c r="C35" s="461">
        <v>1.706793802145411</v>
      </c>
      <c r="D35" s="462">
        <v>360</v>
      </c>
      <c r="E35" s="463">
        <v>358</v>
      </c>
      <c r="F35" s="464">
        <v>0.55865921787709494</v>
      </c>
      <c r="G35" s="460">
        <v>2.0990811395304743</v>
      </c>
      <c r="H35" s="461">
        <v>2.0316369607274658</v>
      </c>
      <c r="I35" s="462">
        <v>4096</v>
      </c>
      <c r="J35" s="463">
        <v>3749</v>
      </c>
      <c r="K35" s="464">
        <v>9.255801547079221</v>
      </c>
    </row>
    <row r="36" spans="1:11" ht="17.25" customHeight="1" x14ac:dyDescent="0.2">
      <c r="A36" s="454" t="s">
        <v>23</v>
      </c>
      <c r="B36" s="455">
        <v>2.1779548472775563</v>
      </c>
      <c r="C36" s="456">
        <v>2.3980929678188319</v>
      </c>
      <c r="D36" s="457">
        <v>328</v>
      </c>
      <c r="E36" s="458">
        <v>503</v>
      </c>
      <c r="F36" s="459">
        <v>-34.791252485089466</v>
      </c>
      <c r="G36" s="455">
        <v>2.7991165000281861</v>
      </c>
      <c r="H36" s="456">
        <v>2.7751434718285819</v>
      </c>
      <c r="I36" s="457">
        <v>5462</v>
      </c>
      <c r="J36" s="458">
        <v>5121</v>
      </c>
      <c r="K36" s="459">
        <v>6.6588556922476076</v>
      </c>
    </row>
    <row r="37" spans="1:11" ht="17.25" customHeight="1" x14ac:dyDescent="0.2">
      <c r="A37" s="446" t="s">
        <v>24</v>
      </c>
      <c r="B37" s="460">
        <v>2.2443559096945549</v>
      </c>
      <c r="C37" s="461">
        <v>1.5542312276519665</v>
      </c>
      <c r="D37" s="462">
        <v>338</v>
      </c>
      <c r="E37" s="463">
        <v>326</v>
      </c>
      <c r="F37" s="464">
        <v>3.6809815950920246</v>
      </c>
      <c r="G37" s="460">
        <v>1.672192812082016</v>
      </c>
      <c r="H37" s="461">
        <v>1.6392909592426206</v>
      </c>
      <c r="I37" s="462">
        <v>3263</v>
      </c>
      <c r="J37" s="463">
        <v>3025</v>
      </c>
      <c r="K37" s="464">
        <v>7.8677685950413219</v>
      </c>
    </row>
    <row r="38" spans="1:11" ht="17.25" customHeight="1" x14ac:dyDescent="0.2">
      <c r="A38" s="454" t="s">
        <v>25</v>
      </c>
      <c r="B38" s="455">
        <v>3.8313413014608235</v>
      </c>
      <c r="C38" s="456">
        <v>4.9010727056019068</v>
      </c>
      <c r="D38" s="457">
        <v>577</v>
      </c>
      <c r="E38" s="458">
        <v>1028</v>
      </c>
      <c r="F38" s="459">
        <v>-43.871595330739297</v>
      </c>
      <c r="G38" s="455">
        <v>3.4935146797312604</v>
      </c>
      <c r="H38" s="456">
        <v>4.8831903582595881</v>
      </c>
      <c r="I38" s="457">
        <v>6817</v>
      </c>
      <c r="J38" s="458">
        <v>9011</v>
      </c>
      <c r="K38" s="459">
        <v>-24.348019087781601</v>
      </c>
    </row>
    <row r="39" spans="1:11" ht="17.25" customHeight="1" x14ac:dyDescent="0.2">
      <c r="A39" s="446" t="s">
        <v>76</v>
      </c>
      <c r="B39" s="460">
        <v>3.3333333333333335</v>
      </c>
      <c r="C39" s="461">
        <v>5.2777115613825982</v>
      </c>
      <c r="D39" s="462">
        <v>502</v>
      </c>
      <c r="E39" s="463">
        <v>1107</v>
      </c>
      <c r="F39" s="464">
        <v>-54.652213188798562</v>
      </c>
      <c r="G39" s="460">
        <v>5.4957388037902355</v>
      </c>
      <c r="H39" s="461">
        <v>4.8279150928570269</v>
      </c>
      <c r="I39" s="462">
        <v>10724</v>
      </c>
      <c r="J39" s="463">
        <v>8909</v>
      </c>
      <c r="K39" s="464">
        <v>20.372656863845549</v>
      </c>
    </row>
    <row r="40" spans="1:11" ht="17.25" customHeight="1" x14ac:dyDescent="0.2">
      <c r="A40" s="454" t="s">
        <v>41</v>
      </c>
      <c r="B40" s="455">
        <v>8.0013280212483391</v>
      </c>
      <c r="C40" s="456">
        <v>8.2145411203814067</v>
      </c>
      <c r="D40" s="457">
        <v>1205</v>
      </c>
      <c r="E40" s="458">
        <v>1723</v>
      </c>
      <c r="F40" s="459">
        <v>-30.063842135809633</v>
      </c>
      <c r="G40" s="455">
        <v>7.6055818339286541</v>
      </c>
      <c r="H40" s="456">
        <v>8.1433471882773087</v>
      </c>
      <c r="I40" s="457">
        <v>14841</v>
      </c>
      <c r="J40" s="458">
        <v>15027</v>
      </c>
      <c r="K40" s="459">
        <v>-1.2377720103813137</v>
      </c>
    </row>
    <row r="41" spans="1:11" ht="17.25" customHeight="1" x14ac:dyDescent="0.2">
      <c r="A41" s="446" t="s">
        <v>26</v>
      </c>
      <c r="B41" s="460">
        <v>0.34528552456839312</v>
      </c>
      <c r="C41" s="461">
        <v>0.13825983313468415</v>
      </c>
      <c r="D41" s="462">
        <v>52</v>
      </c>
      <c r="E41" s="463">
        <v>29</v>
      </c>
      <c r="F41" s="464">
        <v>79.310344827586206</v>
      </c>
      <c r="G41" s="460">
        <v>0.16245330108182623</v>
      </c>
      <c r="H41" s="461">
        <v>0.18208322720843653</v>
      </c>
      <c r="I41" s="462">
        <v>317</v>
      </c>
      <c r="J41" s="463">
        <v>336</v>
      </c>
      <c r="K41" s="464">
        <v>-5.6547619047619051</v>
      </c>
    </row>
    <row r="42" spans="1:11" ht="17.25" customHeight="1" x14ac:dyDescent="0.2">
      <c r="A42" s="454" t="s">
        <v>44</v>
      </c>
      <c r="B42" s="455">
        <v>3.9840637450199202E-2</v>
      </c>
      <c r="C42" s="456">
        <v>9.5351609058402856E-3</v>
      </c>
      <c r="D42" s="457">
        <v>6</v>
      </c>
      <c r="E42" s="458">
        <v>2</v>
      </c>
      <c r="F42" s="459">
        <v>200</v>
      </c>
      <c r="G42" s="455">
        <v>1.2811774533267055E-2</v>
      </c>
      <c r="H42" s="456">
        <v>7.5868011336848546E-3</v>
      </c>
      <c r="I42" s="457">
        <v>25</v>
      </c>
      <c r="J42" s="458">
        <v>14</v>
      </c>
      <c r="K42" s="459">
        <v>78.571428571428569</v>
      </c>
    </row>
    <row r="43" spans="1:11" ht="17.25" customHeight="1" x14ac:dyDescent="0.2">
      <c r="A43" s="446" t="s">
        <v>27</v>
      </c>
      <c r="B43" s="460">
        <v>1.0690571049136786</v>
      </c>
      <c r="C43" s="461">
        <v>1.0107270560190702</v>
      </c>
      <c r="D43" s="462">
        <v>161</v>
      </c>
      <c r="E43" s="463">
        <v>212</v>
      </c>
      <c r="F43" s="464">
        <v>-24.056603773584907</v>
      </c>
      <c r="G43" s="460">
        <v>0.82097851209175288</v>
      </c>
      <c r="H43" s="461">
        <v>0.73862928180088983</v>
      </c>
      <c r="I43" s="462">
        <v>1602</v>
      </c>
      <c r="J43" s="463">
        <v>1363</v>
      </c>
      <c r="K43" s="464">
        <v>17.53484959647836</v>
      </c>
    </row>
    <row r="44" spans="1:11" ht="17.25" customHeight="1" x14ac:dyDescent="0.2">
      <c r="A44" s="454" t="s">
        <v>28</v>
      </c>
      <c r="B44" s="455">
        <v>2.9681274900398407</v>
      </c>
      <c r="C44" s="456">
        <v>2.7461263408820025</v>
      </c>
      <c r="D44" s="457">
        <v>447</v>
      </c>
      <c r="E44" s="458">
        <v>576</v>
      </c>
      <c r="F44" s="459">
        <v>-22.395833333333336</v>
      </c>
      <c r="G44" s="455">
        <v>2.4091260832355368</v>
      </c>
      <c r="H44" s="456">
        <v>1.831128645051509</v>
      </c>
      <c r="I44" s="457">
        <v>4701</v>
      </c>
      <c r="J44" s="458">
        <v>3379</v>
      </c>
      <c r="K44" s="459">
        <v>39.124001183782184</v>
      </c>
    </row>
    <row r="45" spans="1:11" ht="17.25" customHeight="1" x14ac:dyDescent="0.2">
      <c r="A45" s="446" t="s">
        <v>78</v>
      </c>
      <c r="B45" s="460">
        <v>0.38512616201859229</v>
      </c>
      <c r="C45" s="461">
        <v>0.49106078665077474</v>
      </c>
      <c r="D45" s="462">
        <v>58</v>
      </c>
      <c r="E45" s="463">
        <v>103</v>
      </c>
      <c r="F45" s="464">
        <v>-43.689320388349515</v>
      </c>
      <c r="G45" s="460">
        <v>2.1836388514500369</v>
      </c>
      <c r="H45" s="461">
        <v>2.0668613945624315</v>
      </c>
      <c r="I45" s="462">
        <v>4261</v>
      </c>
      <c r="J45" s="463">
        <v>3814</v>
      </c>
      <c r="K45" s="464">
        <v>11.71997902464604</v>
      </c>
    </row>
    <row r="46" spans="1:11" ht="17.25" customHeight="1" x14ac:dyDescent="0.2">
      <c r="A46" s="454" t="s">
        <v>79</v>
      </c>
      <c r="B46" s="455">
        <v>4.9800796812749004</v>
      </c>
      <c r="C46" s="456">
        <v>3.2133492252681766</v>
      </c>
      <c r="D46" s="457">
        <v>750</v>
      </c>
      <c r="E46" s="458">
        <v>674</v>
      </c>
      <c r="F46" s="459">
        <v>11.275964391691394</v>
      </c>
      <c r="G46" s="455">
        <v>4.6475993296879565</v>
      </c>
      <c r="H46" s="456">
        <v>3.8172447989768656</v>
      </c>
      <c r="I46" s="457">
        <v>9069</v>
      </c>
      <c r="J46" s="458">
        <v>7044</v>
      </c>
      <c r="K46" s="459">
        <v>28.747870528109026</v>
      </c>
    </row>
    <row r="47" spans="1:11" ht="17.25" customHeight="1" x14ac:dyDescent="0.2">
      <c r="A47" s="446" t="s">
        <v>81</v>
      </c>
      <c r="B47" s="460">
        <v>3.1673306772908369</v>
      </c>
      <c r="C47" s="461">
        <v>3.3802145411203814</v>
      </c>
      <c r="D47" s="462">
        <v>477</v>
      </c>
      <c r="E47" s="463">
        <v>709</v>
      </c>
      <c r="F47" s="464">
        <v>-32.722143864598024</v>
      </c>
      <c r="G47" s="460">
        <v>3.2526533185058395</v>
      </c>
      <c r="H47" s="461">
        <v>3.5246110409633067</v>
      </c>
      <c r="I47" s="462">
        <v>6347</v>
      </c>
      <c r="J47" s="463">
        <v>6504</v>
      </c>
      <c r="K47" s="464">
        <v>-2.4138991389913897</v>
      </c>
    </row>
    <row r="48" spans="1:11" ht="17.25" customHeight="1" x14ac:dyDescent="0.2">
      <c r="A48" s="454" t="s">
        <v>80</v>
      </c>
      <c r="B48" s="455">
        <v>9.3625498007968133</v>
      </c>
      <c r="C48" s="456">
        <v>10.264600715137068</v>
      </c>
      <c r="D48" s="457">
        <v>1410</v>
      </c>
      <c r="E48" s="458">
        <v>2153</v>
      </c>
      <c r="F48" s="459">
        <v>-34.509986065954486</v>
      </c>
      <c r="G48" s="455">
        <v>10.909994721548893</v>
      </c>
      <c r="H48" s="456">
        <v>10.385788837647874</v>
      </c>
      <c r="I48" s="457">
        <v>21289</v>
      </c>
      <c r="J48" s="458">
        <v>19165</v>
      </c>
      <c r="K48" s="459">
        <v>11.082702843725542</v>
      </c>
    </row>
    <row r="49" spans="1:11" ht="17.25" customHeight="1" x14ac:dyDescent="0.2">
      <c r="A49" s="446" t="s">
        <v>29</v>
      </c>
      <c r="B49" s="460">
        <v>1.0823373173970783</v>
      </c>
      <c r="C49" s="461">
        <v>0.5</v>
      </c>
      <c r="D49" s="462">
        <v>163</v>
      </c>
      <c r="E49" s="463">
        <v>103</v>
      </c>
      <c r="F49" s="464">
        <v>58.252427184466015</v>
      </c>
      <c r="G49" s="460">
        <v>0.97676969041628015</v>
      </c>
      <c r="H49" s="461">
        <v>0.64433618199652098</v>
      </c>
      <c r="I49" s="462">
        <v>1906</v>
      </c>
      <c r="J49" s="463">
        <v>1189</v>
      </c>
      <c r="K49" s="464">
        <v>60.302775441547517</v>
      </c>
    </row>
    <row r="50" spans="1:11" ht="27.75" customHeight="1" thickBot="1" x14ac:dyDescent="0.25">
      <c r="A50" s="465" t="s">
        <v>96</v>
      </c>
      <c r="B50" s="466">
        <v>100</v>
      </c>
      <c r="C50" s="467">
        <v>100</v>
      </c>
      <c r="D50" s="468">
        <v>15060</v>
      </c>
      <c r="E50" s="469">
        <v>20975</v>
      </c>
      <c r="F50" s="470">
        <v>-28.200238379022647</v>
      </c>
      <c r="G50" s="466">
        <v>100</v>
      </c>
      <c r="H50" s="467">
        <v>100</v>
      </c>
      <c r="I50" s="468">
        <v>195133</v>
      </c>
      <c r="J50" s="469">
        <v>184531</v>
      </c>
      <c r="K50" s="470">
        <v>5.7453761156662022</v>
      </c>
    </row>
    <row r="51" spans="1:11" ht="20.85" customHeight="1" x14ac:dyDescent="0.2">
      <c r="A51" s="471" t="s">
        <v>34</v>
      </c>
      <c r="B51" s="472">
        <v>46.972111553784863</v>
      </c>
      <c r="C51" s="473">
        <v>47.089392133492254</v>
      </c>
      <c r="D51" s="474">
        <v>7074</v>
      </c>
      <c r="E51" s="475">
        <v>9877</v>
      </c>
      <c r="F51" s="476">
        <v>-28.379062468360839</v>
      </c>
      <c r="G51" s="472">
        <v>47.227788226491676</v>
      </c>
      <c r="H51" s="473">
        <v>49.827400274208671</v>
      </c>
      <c r="I51" s="474">
        <v>92157</v>
      </c>
      <c r="J51" s="475">
        <v>91947</v>
      </c>
      <c r="K51" s="476">
        <v>0.22839244347287024</v>
      </c>
    </row>
    <row r="52" spans="1:11" ht="20.85" customHeight="1" x14ac:dyDescent="0.2">
      <c r="A52" s="477" t="s">
        <v>97</v>
      </c>
      <c r="B52" s="478">
        <v>39.873837981407704</v>
      </c>
      <c r="C52" s="479">
        <v>48.595947556615016</v>
      </c>
      <c r="D52" s="480">
        <v>6005</v>
      </c>
      <c r="E52" s="481">
        <v>10193</v>
      </c>
      <c r="F52" s="482">
        <v>-41.087020504267635</v>
      </c>
      <c r="G52" s="478">
        <v>43.52057314754552</v>
      </c>
      <c r="H52" s="479">
        <v>52.431840720529344</v>
      </c>
      <c r="I52" s="480">
        <v>84923</v>
      </c>
      <c r="J52" s="481">
        <v>96753</v>
      </c>
      <c r="K52" s="482">
        <v>-12.22701104875301</v>
      </c>
    </row>
    <row r="53" spans="1:11" ht="20.85" customHeight="1" x14ac:dyDescent="0.2">
      <c r="A53" s="483" t="s">
        <v>98</v>
      </c>
      <c r="B53" s="484">
        <v>10.192563081009297</v>
      </c>
      <c r="C53" s="485">
        <v>19.556615017878425</v>
      </c>
      <c r="D53" s="486">
        <v>1535</v>
      </c>
      <c r="E53" s="487">
        <v>4102</v>
      </c>
      <c r="F53" s="488">
        <v>-62.579229644076065</v>
      </c>
      <c r="G53" s="484">
        <v>14.040167475516698</v>
      </c>
      <c r="H53" s="485">
        <v>22.593493776113498</v>
      </c>
      <c r="I53" s="486">
        <v>27397</v>
      </c>
      <c r="J53" s="487">
        <v>41692</v>
      </c>
      <c r="K53" s="488">
        <v>-34.287153410726276</v>
      </c>
    </row>
    <row r="54" spans="1:11" ht="17.25" customHeight="1" x14ac:dyDescent="0.2">
      <c r="A54" s="446" t="s">
        <v>75</v>
      </c>
      <c r="B54" s="460">
        <v>24.853917662682605</v>
      </c>
      <c r="C54" s="461">
        <v>17.258641239570917</v>
      </c>
      <c r="D54" s="462">
        <v>3743</v>
      </c>
      <c r="E54" s="463">
        <v>3620</v>
      </c>
      <c r="F54" s="464">
        <v>3.3977900552486187</v>
      </c>
      <c r="G54" s="460">
        <v>21.814864733284477</v>
      </c>
      <c r="H54" s="461">
        <v>12.634191545052051</v>
      </c>
      <c r="I54" s="462">
        <v>42568</v>
      </c>
      <c r="J54" s="463">
        <v>23314</v>
      </c>
      <c r="K54" s="464">
        <v>82.585570901604186</v>
      </c>
    </row>
    <row r="55" spans="1:11" ht="17.25" customHeight="1" x14ac:dyDescent="0.2">
      <c r="A55" s="446" t="s">
        <v>77</v>
      </c>
      <c r="B55" s="460">
        <v>10.351925630810092</v>
      </c>
      <c r="C55" s="461">
        <v>7.3039332538736597</v>
      </c>
      <c r="D55" s="462">
        <v>1559</v>
      </c>
      <c r="E55" s="463">
        <v>1532</v>
      </c>
      <c r="F55" s="464">
        <v>1.762402088772846</v>
      </c>
      <c r="G55" s="460">
        <v>8.8944463519753203</v>
      </c>
      <c r="H55" s="461">
        <v>5.1812432599400644</v>
      </c>
      <c r="I55" s="462">
        <v>17356</v>
      </c>
      <c r="J55" s="463">
        <v>9561</v>
      </c>
      <c r="K55" s="464">
        <v>81.529128752222562</v>
      </c>
    </row>
    <row r="56" spans="1:11" ht="17.25" customHeight="1" x14ac:dyDescent="0.2">
      <c r="A56" s="446" t="s">
        <v>35</v>
      </c>
      <c r="B56" s="460">
        <v>14.548472775564408</v>
      </c>
      <c r="C56" s="461">
        <v>7.1132300357568541</v>
      </c>
      <c r="D56" s="462">
        <v>2191</v>
      </c>
      <c r="E56" s="463">
        <v>1492</v>
      </c>
      <c r="F56" s="464">
        <v>46.849865951742622</v>
      </c>
      <c r="G56" s="460">
        <v>11.589018771812047</v>
      </c>
      <c r="H56" s="461">
        <v>6.8611777966845686</v>
      </c>
      <c r="I56" s="462">
        <v>22614</v>
      </c>
      <c r="J56" s="463">
        <v>12661</v>
      </c>
      <c r="K56" s="464">
        <v>78.611484084985378</v>
      </c>
    </row>
    <row r="57" spans="1:11" ht="17.25" customHeight="1" x14ac:dyDescent="0.2">
      <c r="A57" s="446" t="s">
        <v>36</v>
      </c>
      <c r="B57" s="460">
        <v>0.15936254980079681</v>
      </c>
      <c r="C57" s="461">
        <v>0.15256257449344457</v>
      </c>
      <c r="D57" s="462">
        <v>24</v>
      </c>
      <c r="E57" s="463">
        <v>32</v>
      </c>
      <c r="F57" s="464">
        <v>-25</v>
      </c>
      <c r="G57" s="460">
        <v>0.10761890607944326</v>
      </c>
      <c r="H57" s="461">
        <v>0.27800207011288075</v>
      </c>
      <c r="I57" s="462">
        <v>210</v>
      </c>
      <c r="J57" s="463">
        <v>513</v>
      </c>
      <c r="K57" s="464">
        <v>-59.064327485380119</v>
      </c>
    </row>
    <row r="58" spans="1:11" ht="17.25" customHeight="1" x14ac:dyDescent="0.2">
      <c r="A58" s="446" t="s">
        <v>99</v>
      </c>
      <c r="B58" s="460">
        <v>1.9920318725099601E-2</v>
      </c>
      <c r="C58" s="461">
        <v>1.9070321811680571E-2</v>
      </c>
      <c r="D58" s="462">
        <v>3</v>
      </c>
      <c r="E58" s="463">
        <v>4</v>
      </c>
      <c r="F58" s="464">
        <v>-25</v>
      </c>
      <c r="G58" s="460">
        <v>3.0235787898510249E-2</v>
      </c>
      <c r="H58" s="461">
        <v>1.8967002834212137E-2</v>
      </c>
      <c r="I58" s="462">
        <v>59</v>
      </c>
      <c r="J58" s="463">
        <v>35</v>
      </c>
      <c r="K58" s="464">
        <v>68.571428571428569</v>
      </c>
    </row>
    <row r="59" spans="1:11" ht="17.25" customHeight="1" x14ac:dyDescent="0.2">
      <c r="A59" s="446" t="s">
        <v>100</v>
      </c>
      <c r="B59" s="460">
        <v>0</v>
      </c>
      <c r="C59" s="461">
        <v>0</v>
      </c>
      <c r="D59" s="462">
        <v>0</v>
      </c>
      <c r="E59" s="463">
        <v>0</v>
      </c>
      <c r="F59" s="464">
        <v>0</v>
      </c>
      <c r="G59" s="460">
        <v>3.0748258879840927E-3</v>
      </c>
      <c r="H59" s="461">
        <v>1.0838287333835507E-3</v>
      </c>
      <c r="I59" s="462">
        <v>6</v>
      </c>
      <c r="J59" s="463">
        <v>2</v>
      </c>
      <c r="K59" s="464">
        <v>200</v>
      </c>
    </row>
    <row r="60" spans="1:11" ht="27.75" customHeight="1" thickBot="1" x14ac:dyDescent="0.25">
      <c r="A60" s="489" t="s">
        <v>101</v>
      </c>
      <c r="B60" s="490">
        <v>49.933598937583</v>
      </c>
      <c r="C60" s="491">
        <v>31.847437425506552</v>
      </c>
      <c r="D60" s="492">
        <v>7520</v>
      </c>
      <c r="E60" s="493">
        <v>6680</v>
      </c>
      <c r="F60" s="494">
        <v>12.574850299401197</v>
      </c>
      <c r="G60" s="490">
        <v>42.439259376937784</v>
      </c>
      <c r="H60" s="491">
        <v>24.974665503357159</v>
      </c>
      <c r="I60" s="492">
        <v>82813</v>
      </c>
      <c r="J60" s="493">
        <v>46086</v>
      </c>
      <c r="K60" s="494">
        <v>79.692314368788786</v>
      </c>
    </row>
    <row r="61" spans="1:11" ht="17.25" customHeight="1" x14ac:dyDescent="0.2">
      <c r="A61" s="446" t="s">
        <v>46</v>
      </c>
    </row>
    <row r="62" spans="1:11" ht="17.25" customHeight="1" x14ac:dyDescent="0.2">
      <c r="A62" s="446" t="s">
        <v>120</v>
      </c>
    </row>
    <row r="64" spans="1:11" ht="17.25" customHeight="1" x14ac:dyDescent="0.2">
      <c r="B64" s="447"/>
      <c r="C64" s="495"/>
      <c r="D64" s="496"/>
      <c r="E64" s="497"/>
      <c r="F64" s="447"/>
      <c r="G64" s="447"/>
      <c r="H64" s="495"/>
      <c r="I64" s="496"/>
      <c r="J64" s="497"/>
      <c r="K64" s="498"/>
    </row>
    <row r="65" spans="2:11" ht="17.25" customHeight="1" x14ac:dyDescent="0.2">
      <c r="B65" s="447"/>
      <c r="C65" s="495"/>
      <c r="D65" s="496"/>
      <c r="E65" s="497"/>
      <c r="F65" s="447"/>
      <c r="G65" s="447"/>
      <c r="H65" s="495"/>
      <c r="I65" s="496"/>
      <c r="J65" s="497"/>
      <c r="K65" s="498"/>
    </row>
    <row r="66" spans="2:11" ht="17.25" customHeight="1" x14ac:dyDescent="0.2">
      <c r="B66" s="447"/>
      <c r="C66" s="495"/>
      <c r="D66" s="496"/>
      <c r="E66" s="497"/>
      <c r="F66" s="447"/>
      <c r="G66" s="447"/>
      <c r="H66" s="495"/>
      <c r="I66" s="496"/>
      <c r="J66" s="497"/>
      <c r="K66" s="498"/>
    </row>
    <row r="67" spans="2:11" ht="17.25" customHeight="1" x14ac:dyDescent="0.2">
      <c r="B67" s="447"/>
      <c r="C67" s="495"/>
      <c r="D67" s="496"/>
      <c r="E67" s="497"/>
      <c r="F67" s="447"/>
      <c r="G67" s="447"/>
      <c r="H67" s="495"/>
      <c r="I67" s="496"/>
      <c r="J67" s="497"/>
      <c r="K67" s="498"/>
    </row>
    <row r="68" spans="2:11" ht="17.25" customHeight="1" x14ac:dyDescent="0.2">
      <c r="B68" s="447"/>
      <c r="C68" s="495"/>
      <c r="D68" s="496"/>
      <c r="E68" s="497"/>
      <c r="F68" s="447"/>
      <c r="G68" s="447"/>
      <c r="H68" s="495"/>
      <c r="I68" s="496"/>
      <c r="J68" s="497"/>
      <c r="K68" s="498"/>
    </row>
    <row r="69" spans="2:11" ht="17.25" customHeight="1" x14ac:dyDescent="0.2">
      <c r="B69" s="447"/>
      <c r="C69" s="495"/>
      <c r="D69" s="496"/>
      <c r="E69" s="497"/>
      <c r="F69" s="447"/>
      <c r="G69" s="447"/>
      <c r="H69" s="495"/>
      <c r="I69" s="496"/>
      <c r="J69" s="497"/>
      <c r="K69" s="498"/>
    </row>
    <row r="70" spans="2:11" ht="17.25" customHeight="1" x14ac:dyDescent="0.2">
      <c r="B70" s="447"/>
      <c r="C70" s="495"/>
      <c r="D70" s="496"/>
      <c r="E70" s="497"/>
      <c r="F70" s="447"/>
      <c r="G70" s="447"/>
      <c r="H70" s="495"/>
      <c r="I70" s="496"/>
      <c r="J70" s="497"/>
      <c r="K70" s="498"/>
    </row>
    <row r="71" spans="2:11" ht="17.25" customHeight="1" x14ac:dyDescent="0.2">
      <c r="B71" s="447"/>
      <c r="C71" s="495"/>
      <c r="D71" s="496"/>
      <c r="E71" s="497"/>
      <c r="F71" s="447"/>
      <c r="G71" s="447"/>
      <c r="H71" s="495"/>
      <c r="I71" s="496"/>
      <c r="J71" s="497"/>
      <c r="K71" s="498"/>
    </row>
    <row r="72" spans="2:11" ht="17.25" customHeight="1" x14ac:dyDescent="0.2">
      <c r="B72" s="447"/>
      <c r="C72" s="495"/>
      <c r="D72" s="496"/>
      <c r="E72" s="497"/>
      <c r="F72" s="447"/>
      <c r="G72" s="447"/>
      <c r="H72" s="495"/>
      <c r="I72" s="496"/>
      <c r="J72" s="497"/>
      <c r="K72" s="498"/>
    </row>
  </sheetData>
  <mergeCells count="5">
    <mergeCell ref="A1:H1"/>
    <mergeCell ref="B7:C7"/>
    <mergeCell ref="G7:H7"/>
    <mergeCell ref="B8:C8"/>
    <mergeCell ref="G8:H8"/>
  </mergeCells>
  <printOptions horizontalCentered="1"/>
  <pageMargins left="0.39370078740157483" right="0.39370078740157483" top="0.43307086614173229" bottom="0.43307086614173229" header="0.43307086614173229" footer="0.43307086614173229"/>
  <pageSetup paperSize="9" scale="61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757B8-F64D-422C-9915-BFF1B6FDE4D4}">
  <sheetPr>
    <pageSetUpPr fitToPage="1"/>
  </sheetPr>
  <dimension ref="A1:K64"/>
  <sheetViews>
    <sheetView tabSelected="1" workbookViewId="0">
      <selection sqref="A1:H1"/>
    </sheetView>
  </sheetViews>
  <sheetFormatPr baseColWidth="10" defaultRowHeight="17.25" customHeight="1" x14ac:dyDescent="0.2"/>
  <cols>
    <col min="1" max="1" width="30" style="515" customWidth="1"/>
    <col min="2" max="11" width="14.28515625" style="515" customWidth="1"/>
    <col min="12" max="16384" width="11.42578125" style="515"/>
  </cols>
  <sheetData>
    <row r="1" spans="1:11" s="512" customFormat="1" ht="80.25" customHeight="1" x14ac:dyDescent="0.2">
      <c r="A1" s="510" t="s">
        <v>86</v>
      </c>
      <c r="B1" s="510"/>
      <c r="C1" s="510"/>
      <c r="D1" s="510"/>
      <c r="E1" s="510"/>
      <c r="F1" s="510"/>
      <c r="G1" s="510"/>
      <c r="H1" s="510"/>
      <c r="I1" s="511"/>
    </row>
    <row r="2" spans="1:11" s="512" customFormat="1" ht="17.25" customHeight="1" x14ac:dyDescent="0.2">
      <c r="C2" s="513"/>
      <c r="D2" s="513"/>
      <c r="E2" s="513"/>
      <c r="F2" s="513"/>
      <c r="G2" s="513"/>
    </row>
    <row r="3" spans="1:11" s="512" customFormat="1" ht="17.25" customHeight="1" x14ac:dyDescent="0.2">
      <c r="A3" s="512" t="s">
        <v>121</v>
      </c>
      <c r="B3" s="513"/>
      <c r="C3" s="513"/>
      <c r="D3" s="513"/>
      <c r="E3" s="513"/>
      <c r="F3" s="513"/>
      <c r="G3" s="513"/>
      <c r="K3" s="514" t="s">
        <v>122</v>
      </c>
    </row>
    <row r="4" spans="1:11" s="512" customFormat="1" ht="17.25" customHeight="1" x14ac:dyDescent="0.2">
      <c r="A4" s="512" t="s">
        <v>123</v>
      </c>
      <c r="B4" s="513"/>
      <c r="C4" s="513"/>
      <c r="D4" s="513"/>
      <c r="E4" s="513"/>
      <c r="F4" s="513"/>
      <c r="G4" s="513"/>
    </row>
    <row r="5" spans="1:11" s="512" customFormat="1" ht="17.25" customHeight="1" x14ac:dyDescent="0.2">
      <c r="B5" s="513"/>
      <c r="C5" s="513"/>
      <c r="D5" s="513"/>
      <c r="E5" s="513"/>
      <c r="F5" s="513"/>
      <c r="G5" s="513"/>
    </row>
    <row r="6" spans="1:11" ht="17.25" customHeight="1" x14ac:dyDescent="0.2">
      <c r="B6" s="516"/>
      <c r="C6" s="516"/>
      <c r="D6" s="516"/>
      <c r="E6" s="516"/>
      <c r="F6" s="516"/>
      <c r="G6" s="516"/>
    </row>
    <row r="7" spans="1:11" s="517" customFormat="1" ht="17.25" customHeight="1" x14ac:dyDescent="0.2">
      <c r="B7" s="518" t="s">
        <v>88</v>
      </c>
      <c r="C7" s="518"/>
      <c r="G7" s="518" t="s">
        <v>88</v>
      </c>
      <c r="H7" s="518"/>
    </row>
    <row r="8" spans="1:11" s="517" customFormat="1" ht="17.25" customHeight="1" x14ac:dyDescent="0.2">
      <c r="B8" s="518" t="s">
        <v>89</v>
      </c>
      <c r="C8" s="518"/>
      <c r="G8" s="518" t="s">
        <v>89</v>
      </c>
      <c r="H8" s="518"/>
    </row>
    <row r="9" spans="1:11" s="517" customFormat="1" ht="17.25" customHeight="1" x14ac:dyDescent="0.2">
      <c r="A9" s="519" t="s">
        <v>90</v>
      </c>
      <c r="B9" s="520" t="s">
        <v>124</v>
      </c>
      <c r="C9" s="521" t="s">
        <v>125</v>
      </c>
      <c r="D9" s="522" t="s">
        <v>124</v>
      </c>
      <c r="E9" s="523" t="s">
        <v>125</v>
      </c>
      <c r="F9" s="522" t="s">
        <v>3</v>
      </c>
      <c r="G9" s="520" t="s">
        <v>93</v>
      </c>
      <c r="H9" s="521" t="s">
        <v>94</v>
      </c>
      <c r="I9" s="522" t="s">
        <v>93</v>
      </c>
      <c r="J9" s="523" t="s">
        <v>94</v>
      </c>
      <c r="K9" s="522" t="s">
        <v>3</v>
      </c>
    </row>
    <row r="10" spans="1:11" ht="17.25" customHeight="1" x14ac:dyDescent="0.2">
      <c r="A10" s="524" t="s">
        <v>4</v>
      </c>
      <c r="B10" s="525">
        <v>0.63213811420982735</v>
      </c>
      <c r="C10" s="526">
        <v>0.7090956841460212</v>
      </c>
      <c r="D10" s="527">
        <v>119</v>
      </c>
      <c r="E10" s="528">
        <v>162</v>
      </c>
      <c r="F10" s="529">
        <v>-26.543209876543212</v>
      </c>
      <c r="G10" s="525">
        <v>0.59030276970246498</v>
      </c>
      <c r="H10" s="526">
        <v>0.78166816956557383</v>
      </c>
      <c r="I10" s="527">
        <v>1263</v>
      </c>
      <c r="J10" s="528">
        <v>1621</v>
      </c>
      <c r="K10" s="529">
        <v>-22.085132634176436</v>
      </c>
    </row>
    <row r="11" spans="1:11" ht="17.25" customHeight="1" x14ac:dyDescent="0.2">
      <c r="A11" s="515" t="s">
        <v>39</v>
      </c>
      <c r="B11" s="530">
        <v>2.6560424966799469E-2</v>
      </c>
      <c r="C11" s="531">
        <v>8.7542677055064341E-3</v>
      </c>
      <c r="D11" s="532">
        <v>5</v>
      </c>
      <c r="E11" s="533">
        <v>2</v>
      </c>
      <c r="F11" s="534">
        <v>150</v>
      </c>
      <c r="G11" s="530">
        <v>4.112956748520738E-2</v>
      </c>
      <c r="H11" s="531">
        <v>3.1343880951118015E-2</v>
      </c>
      <c r="I11" s="532">
        <v>88</v>
      </c>
      <c r="J11" s="533">
        <v>65</v>
      </c>
      <c r="K11" s="534">
        <v>35.384615384615387</v>
      </c>
    </row>
    <row r="12" spans="1:11" ht="17.25" customHeight="1" x14ac:dyDescent="0.2">
      <c r="A12" s="524" t="s">
        <v>5</v>
      </c>
      <c r="B12" s="525">
        <v>4.7808764940239043E-2</v>
      </c>
      <c r="C12" s="526">
        <v>4.3771338527532171E-2</v>
      </c>
      <c r="D12" s="527">
        <v>9</v>
      </c>
      <c r="E12" s="528">
        <v>10</v>
      </c>
      <c r="F12" s="529">
        <v>-10</v>
      </c>
      <c r="G12" s="525">
        <v>7.3846268893895062E-2</v>
      </c>
      <c r="H12" s="526">
        <v>5.1114636627977071E-2</v>
      </c>
      <c r="I12" s="527">
        <v>158</v>
      </c>
      <c r="J12" s="528">
        <v>106</v>
      </c>
      <c r="K12" s="529">
        <v>49.056603773584904</v>
      </c>
    </row>
    <row r="13" spans="1:11" ht="17.25" customHeight="1" x14ac:dyDescent="0.2">
      <c r="A13" s="515" t="s">
        <v>6</v>
      </c>
      <c r="B13" s="530">
        <v>6.6772908366533867</v>
      </c>
      <c r="C13" s="531">
        <v>7.8657095333975313</v>
      </c>
      <c r="D13" s="532">
        <v>1257</v>
      </c>
      <c r="E13" s="533">
        <v>1797</v>
      </c>
      <c r="F13" s="534">
        <v>-30.050083472454091</v>
      </c>
      <c r="G13" s="530">
        <v>7.0906439581600127</v>
      </c>
      <c r="H13" s="531">
        <v>6.2948157220906857</v>
      </c>
      <c r="I13" s="532">
        <v>15171</v>
      </c>
      <c r="J13" s="533">
        <v>13054</v>
      </c>
      <c r="K13" s="534">
        <v>16.217251417190134</v>
      </c>
    </row>
    <row r="14" spans="1:11" ht="17.25" customHeight="1" x14ac:dyDescent="0.2">
      <c r="A14" s="524" t="s">
        <v>7</v>
      </c>
      <c r="B14" s="525">
        <v>9.758300132802125</v>
      </c>
      <c r="C14" s="526">
        <v>8.5616738159852943</v>
      </c>
      <c r="D14" s="527">
        <v>1837</v>
      </c>
      <c r="E14" s="528">
        <v>1956</v>
      </c>
      <c r="F14" s="529">
        <v>-6.0838445807770958</v>
      </c>
      <c r="G14" s="525">
        <v>8.9209097112517419</v>
      </c>
      <c r="H14" s="526">
        <v>8.8110060421358209</v>
      </c>
      <c r="I14" s="527">
        <v>19087</v>
      </c>
      <c r="J14" s="528">
        <v>18272</v>
      </c>
      <c r="K14" s="529">
        <v>4.4603765323992999</v>
      </c>
    </row>
    <row r="15" spans="1:11" ht="17.25" customHeight="1" x14ac:dyDescent="0.2">
      <c r="A15" s="515" t="s">
        <v>8</v>
      </c>
      <c r="B15" s="530">
        <v>5.8432934926958828E-2</v>
      </c>
      <c r="C15" s="531">
        <v>2.1885669263766085E-2</v>
      </c>
      <c r="D15" s="532">
        <v>11</v>
      </c>
      <c r="E15" s="533">
        <v>5</v>
      </c>
      <c r="F15" s="534">
        <v>120</v>
      </c>
      <c r="G15" s="530">
        <v>4.0194804587816296E-2</v>
      </c>
      <c r="H15" s="531">
        <v>2.2664036995423794E-2</v>
      </c>
      <c r="I15" s="532">
        <v>86</v>
      </c>
      <c r="J15" s="533">
        <v>47</v>
      </c>
      <c r="K15" s="534">
        <v>82.978723404255319</v>
      </c>
    </row>
    <row r="16" spans="1:11" ht="17.25" customHeight="1" x14ac:dyDescent="0.2">
      <c r="A16" s="524" t="s">
        <v>9</v>
      </c>
      <c r="B16" s="525">
        <v>2.6347941567065072</v>
      </c>
      <c r="C16" s="526">
        <v>1.3262715573842248</v>
      </c>
      <c r="D16" s="527">
        <v>496</v>
      </c>
      <c r="E16" s="528">
        <v>303</v>
      </c>
      <c r="F16" s="529">
        <v>63.696369636963702</v>
      </c>
      <c r="G16" s="525">
        <v>1.5390871105544079</v>
      </c>
      <c r="H16" s="526">
        <v>1.5093284211846059</v>
      </c>
      <c r="I16" s="527">
        <v>3293</v>
      </c>
      <c r="J16" s="528">
        <v>3130</v>
      </c>
      <c r="K16" s="529">
        <v>5.2076677316293933</v>
      </c>
    </row>
    <row r="17" spans="1:11" ht="17.25" customHeight="1" x14ac:dyDescent="0.2">
      <c r="A17" s="515" t="s">
        <v>10</v>
      </c>
      <c r="B17" s="530">
        <v>3.9203187250996017</v>
      </c>
      <c r="C17" s="531">
        <v>2.2454696664624003</v>
      </c>
      <c r="D17" s="532">
        <v>738</v>
      </c>
      <c r="E17" s="533">
        <v>513</v>
      </c>
      <c r="F17" s="534">
        <v>43.859649122807014</v>
      </c>
      <c r="G17" s="530">
        <v>2.5084362351489546</v>
      </c>
      <c r="H17" s="531">
        <v>2.6883405584997373</v>
      </c>
      <c r="I17" s="532">
        <v>5367</v>
      </c>
      <c r="J17" s="533">
        <v>5575</v>
      </c>
      <c r="K17" s="534">
        <v>-3.7309417040358741</v>
      </c>
    </row>
    <row r="18" spans="1:11" ht="17.25" customHeight="1" x14ac:dyDescent="0.2">
      <c r="A18" s="524" t="s">
        <v>40</v>
      </c>
      <c r="B18" s="525">
        <v>0.22841965471447545</v>
      </c>
      <c r="C18" s="526">
        <v>0.15757681869911583</v>
      </c>
      <c r="D18" s="527">
        <v>43</v>
      </c>
      <c r="E18" s="528">
        <v>36</v>
      </c>
      <c r="F18" s="529">
        <v>19.444444444444446</v>
      </c>
      <c r="G18" s="525">
        <v>0.1888221052729975</v>
      </c>
      <c r="H18" s="526">
        <v>0.2324269325913674</v>
      </c>
      <c r="I18" s="527">
        <v>404</v>
      </c>
      <c r="J18" s="528">
        <v>482</v>
      </c>
      <c r="K18" s="529">
        <v>-16.182572614107883</v>
      </c>
    </row>
    <row r="19" spans="1:11" ht="17.25" customHeight="1" x14ac:dyDescent="0.2">
      <c r="A19" s="515" t="s">
        <v>11</v>
      </c>
      <c r="B19" s="530">
        <v>2.5073041168658698</v>
      </c>
      <c r="C19" s="531">
        <v>3.042108027663486</v>
      </c>
      <c r="D19" s="532">
        <v>472</v>
      </c>
      <c r="E19" s="533">
        <v>695</v>
      </c>
      <c r="F19" s="534">
        <v>-32.086330935251802</v>
      </c>
      <c r="G19" s="530">
        <v>2.4724478635993981</v>
      </c>
      <c r="H19" s="531">
        <v>2.7018425379863724</v>
      </c>
      <c r="I19" s="532">
        <v>5290</v>
      </c>
      <c r="J19" s="533">
        <v>5603</v>
      </c>
      <c r="K19" s="534">
        <v>-5.586293057290737</v>
      </c>
    </row>
    <row r="20" spans="1:11" ht="17.25" customHeight="1" x14ac:dyDescent="0.2">
      <c r="A20" s="524" t="s">
        <v>12</v>
      </c>
      <c r="B20" s="525">
        <v>3.0916334661354581</v>
      </c>
      <c r="C20" s="526">
        <v>3.7774665149260263</v>
      </c>
      <c r="D20" s="527">
        <v>582</v>
      </c>
      <c r="E20" s="528">
        <v>863</v>
      </c>
      <c r="F20" s="529">
        <v>-32.560834298957126</v>
      </c>
      <c r="G20" s="525">
        <v>3.5745333196234776</v>
      </c>
      <c r="H20" s="526">
        <v>4.1263013738264123</v>
      </c>
      <c r="I20" s="527">
        <v>7648</v>
      </c>
      <c r="J20" s="528">
        <v>8557</v>
      </c>
      <c r="K20" s="529">
        <v>-10.622881851116045</v>
      </c>
    </row>
    <row r="21" spans="1:11" ht="17.25" customHeight="1" x14ac:dyDescent="0.2">
      <c r="A21" s="515" t="s">
        <v>83</v>
      </c>
      <c r="B21" s="530">
        <v>0.13811420982735723</v>
      </c>
      <c r="C21" s="531">
        <v>0</v>
      </c>
      <c r="D21" s="532">
        <v>26</v>
      </c>
      <c r="E21" s="533">
        <v>0</v>
      </c>
      <c r="F21" s="534">
        <v>0</v>
      </c>
      <c r="G21" s="530">
        <v>4.2531711831293992E-2</v>
      </c>
      <c r="H21" s="531">
        <v>0</v>
      </c>
      <c r="I21" s="532">
        <v>91</v>
      </c>
      <c r="J21" s="533">
        <v>0</v>
      </c>
      <c r="K21" s="534">
        <v>0</v>
      </c>
    </row>
    <row r="22" spans="1:11" ht="17.25" customHeight="1" x14ac:dyDescent="0.2">
      <c r="A22" s="524" t="s">
        <v>13</v>
      </c>
      <c r="B22" s="525">
        <v>1.0571049136786188</v>
      </c>
      <c r="C22" s="526">
        <v>1.208088943359888</v>
      </c>
      <c r="D22" s="527">
        <v>199</v>
      </c>
      <c r="E22" s="528">
        <v>276</v>
      </c>
      <c r="F22" s="529">
        <v>-27.898550724637683</v>
      </c>
      <c r="G22" s="525">
        <v>1.0361846717580088</v>
      </c>
      <c r="H22" s="526">
        <v>0.86894882267561002</v>
      </c>
      <c r="I22" s="527">
        <v>2217</v>
      </c>
      <c r="J22" s="528">
        <v>1802</v>
      </c>
      <c r="K22" s="529">
        <v>23.029966703662595</v>
      </c>
    </row>
    <row r="23" spans="1:11" ht="17.25" customHeight="1" x14ac:dyDescent="0.2">
      <c r="A23" s="515" t="s">
        <v>95</v>
      </c>
      <c r="B23" s="530">
        <v>4.1168658698539176</v>
      </c>
      <c r="C23" s="531">
        <v>2.6612973824739559</v>
      </c>
      <c r="D23" s="532">
        <v>775</v>
      </c>
      <c r="E23" s="533">
        <v>608</v>
      </c>
      <c r="F23" s="534">
        <v>27.467105263157894</v>
      </c>
      <c r="G23" s="530">
        <v>3.4011348021574328</v>
      </c>
      <c r="H23" s="531">
        <v>2.738490768021526</v>
      </c>
      <c r="I23" s="532">
        <v>7277</v>
      </c>
      <c r="J23" s="533">
        <v>5679</v>
      </c>
      <c r="K23" s="534">
        <v>28.138756823384398</v>
      </c>
    </row>
    <row r="24" spans="1:11" ht="17.25" customHeight="1" x14ac:dyDescent="0.2">
      <c r="A24" s="524" t="s">
        <v>33</v>
      </c>
      <c r="B24" s="525">
        <v>0.38247011952191234</v>
      </c>
      <c r="C24" s="526">
        <v>0.61717587323820366</v>
      </c>
      <c r="D24" s="527">
        <v>72</v>
      </c>
      <c r="E24" s="528">
        <v>141</v>
      </c>
      <c r="F24" s="529">
        <v>-48.936170212765958</v>
      </c>
      <c r="G24" s="525">
        <v>0.43139307714598191</v>
      </c>
      <c r="H24" s="526">
        <v>0.43784990620946396</v>
      </c>
      <c r="I24" s="527">
        <v>923</v>
      </c>
      <c r="J24" s="528">
        <v>908</v>
      </c>
      <c r="K24" s="529">
        <v>1.6519823788546255</v>
      </c>
    </row>
    <row r="25" spans="1:11" ht="17.25" customHeight="1" x14ac:dyDescent="0.2">
      <c r="A25" s="515" t="s">
        <v>15</v>
      </c>
      <c r="B25" s="530">
        <v>1.4289508632138115</v>
      </c>
      <c r="C25" s="531">
        <v>1.4619627068195746</v>
      </c>
      <c r="D25" s="532">
        <v>269</v>
      </c>
      <c r="E25" s="533">
        <v>334</v>
      </c>
      <c r="F25" s="534">
        <v>-19.461077844311379</v>
      </c>
      <c r="G25" s="530">
        <v>1.2287458286205704</v>
      </c>
      <c r="H25" s="531">
        <v>1.4977552959103468</v>
      </c>
      <c r="I25" s="532">
        <v>2629</v>
      </c>
      <c r="J25" s="533">
        <v>3106</v>
      </c>
      <c r="K25" s="534">
        <v>-15.357372826786865</v>
      </c>
    </row>
    <row r="26" spans="1:11" ht="17.25" customHeight="1" x14ac:dyDescent="0.2">
      <c r="A26" s="524" t="s">
        <v>16</v>
      </c>
      <c r="B26" s="525">
        <v>1.8220451527224437</v>
      </c>
      <c r="C26" s="526">
        <v>1.4269456359975488</v>
      </c>
      <c r="D26" s="527">
        <v>343</v>
      </c>
      <c r="E26" s="528">
        <v>326</v>
      </c>
      <c r="F26" s="529">
        <v>5.2147239263803682</v>
      </c>
      <c r="G26" s="525">
        <v>1.9265463315230091</v>
      </c>
      <c r="H26" s="526">
        <v>1.5001663636758173</v>
      </c>
      <c r="I26" s="527">
        <v>4122</v>
      </c>
      <c r="J26" s="528">
        <v>3111</v>
      </c>
      <c r="K26" s="529">
        <v>32.497589199614275</v>
      </c>
    </row>
    <row r="27" spans="1:11" ht="17.25" customHeight="1" x14ac:dyDescent="0.2">
      <c r="A27" s="515" t="s">
        <v>43</v>
      </c>
      <c r="B27" s="530">
        <v>0.83930942895086325</v>
      </c>
      <c r="C27" s="531">
        <v>0.80101549505383873</v>
      </c>
      <c r="D27" s="532">
        <v>158</v>
      </c>
      <c r="E27" s="533">
        <v>183</v>
      </c>
      <c r="F27" s="534">
        <v>-13.661202185792352</v>
      </c>
      <c r="G27" s="530">
        <v>0.99645724861888785</v>
      </c>
      <c r="H27" s="531">
        <v>1.0005931226703058</v>
      </c>
      <c r="I27" s="532">
        <v>2132</v>
      </c>
      <c r="J27" s="533">
        <v>2075</v>
      </c>
      <c r="K27" s="534">
        <v>2.7469879518072289</v>
      </c>
    </row>
    <row r="28" spans="1:11" ht="17.25" customHeight="1" x14ac:dyDescent="0.2">
      <c r="A28" s="524" t="s">
        <v>17</v>
      </c>
      <c r="B28" s="525">
        <v>0.22841965471447545</v>
      </c>
      <c r="C28" s="526">
        <v>0.18821675566838833</v>
      </c>
      <c r="D28" s="527">
        <v>43</v>
      </c>
      <c r="E28" s="528">
        <v>43</v>
      </c>
      <c r="F28" s="529">
        <v>0</v>
      </c>
      <c r="G28" s="525">
        <v>0.19630020845212612</v>
      </c>
      <c r="H28" s="526">
        <v>0.25267990182132061</v>
      </c>
      <c r="I28" s="527">
        <v>420</v>
      </c>
      <c r="J28" s="528">
        <v>524</v>
      </c>
      <c r="K28" s="529">
        <v>-19.847328244274809</v>
      </c>
    </row>
    <row r="29" spans="1:11" ht="17.25" customHeight="1" x14ac:dyDescent="0.2">
      <c r="A29" s="515" t="s">
        <v>18</v>
      </c>
      <c r="B29" s="530">
        <v>0.12217795484727756</v>
      </c>
      <c r="C29" s="531">
        <v>0.100674078613324</v>
      </c>
      <c r="D29" s="532">
        <v>23</v>
      </c>
      <c r="E29" s="533">
        <v>23</v>
      </c>
      <c r="F29" s="534">
        <v>0</v>
      </c>
      <c r="G29" s="530">
        <v>0.12151917666083999</v>
      </c>
      <c r="H29" s="531">
        <v>9.2102788640977554E-2</v>
      </c>
      <c r="I29" s="532">
        <v>260</v>
      </c>
      <c r="J29" s="533">
        <v>191</v>
      </c>
      <c r="K29" s="534">
        <v>36.125654450261777</v>
      </c>
    </row>
    <row r="30" spans="1:11" ht="17.25" customHeight="1" x14ac:dyDescent="0.2">
      <c r="A30" s="524" t="s">
        <v>19</v>
      </c>
      <c r="B30" s="525">
        <v>1.2749003984063745</v>
      </c>
      <c r="C30" s="526">
        <v>2.0835157139105314</v>
      </c>
      <c r="D30" s="527">
        <v>240</v>
      </c>
      <c r="E30" s="528">
        <v>476</v>
      </c>
      <c r="F30" s="529">
        <v>-49.579831932773111</v>
      </c>
      <c r="G30" s="525">
        <v>1.9873059198534291</v>
      </c>
      <c r="H30" s="526">
        <v>1.9900953336194467</v>
      </c>
      <c r="I30" s="527">
        <v>4252</v>
      </c>
      <c r="J30" s="528">
        <v>4127</v>
      </c>
      <c r="K30" s="529">
        <v>3.028834504482675</v>
      </c>
    </row>
    <row r="31" spans="1:11" ht="17.25" customHeight="1" x14ac:dyDescent="0.2">
      <c r="A31" s="515" t="s">
        <v>66</v>
      </c>
      <c r="B31" s="530">
        <v>8.6002656042496675</v>
      </c>
      <c r="C31" s="531">
        <v>8.5835594852490598</v>
      </c>
      <c r="D31" s="532">
        <v>1619</v>
      </c>
      <c r="E31" s="533">
        <v>1961</v>
      </c>
      <c r="F31" s="534">
        <v>-17.440081591024985</v>
      </c>
      <c r="G31" s="530">
        <v>9.1789042709316782</v>
      </c>
      <c r="H31" s="531">
        <v>9.8598205201155373</v>
      </c>
      <c r="I31" s="532">
        <v>19639</v>
      </c>
      <c r="J31" s="533">
        <v>20447</v>
      </c>
      <c r="K31" s="534">
        <v>-3.9516799530493474</v>
      </c>
    </row>
    <row r="32" spans="1:11" ht="17.25" customHeight="1" x14ac:dyDescent="0.2">
      <c r="A32" s="524" t="s">
        <v>42</v>
      </c>
      <c r="B32" s="525">
        <v>1.9389110225763613</v>
      </c>
      <c r="C32" s="526">
        <v>1.9390702967696751</v>
      </c>
      <c r="D32" s="527">
        <v>365</v>
      </c>
      <c r="E32" s="528">
        <v>443</v>
      </c>
      <c r="F32" s="529">
        <v>-17.607223476297968</v>
      </c>
      <c r="G32" s="525">
        <v>1.9111227437160563</v>
      </c>
      <c r="H32" s="526">
        <v>2.0850914035789891</v>
      </c>
      <c r="I32" s="527">
        <v>4089</v>
      </c>
      <c r="J32" s="528">
        <v>4324</v>
      </c>
      <c r="K32" s="529">
        <v>-5.4347826086956523</v>
      </c>
    </row>
    <row r="33" spans="1:11" ht="17.25" customHeight="1" x14ac:dyDescent="0.2">
      <c r="A33" s="515" t="s">
        <v>20</v>
      </c>
      <c r="B33" s="530">
        <v>0.86586985391766258</v>
      </c>
      <c r="C33" s="531">
        <v>1.3831742974700167</v>
      </c>
      <c r="D33" s="532">
        <v>163</v>
      </c>
      <c r="E33" s="533">
        <v>316</v>
      </c>
      <c r="F33" s="534">
        <v>-48.417721518987342</v>
      </c>
      <c r="G33" s="530">
        <v>1.0600211256414809</v>
      </c>
      <c r="H33" s="531">
        <v>1.5749094644054065</v>
      </c>
      <c r="I33" s="532">
        <v>2268</v>
      </c>
      <c r="J33" s="533">
        <v>3266</v>
      </c>
      <c r="K33" s="534">
        <v>-30.557256582976116</v>
      </c>
    </row>
    <row r="34" spans="1:11" ht="17.25" customHeight="1" x14ac:dyDescent="0.2">
      <c r="A34" s="524" t="s">
        <v>21</v>
      </c>
      <c r="B34" s="525">
        <v>0.85524568393094291</v>
      </c>
      <c r="C34" s="526">
        <v>0.8097697627593452</v>
      </c>
      <c r="D34" s="527">
        <v>161</v>
      </c>
      <c r="E34" s="528">
        <v>185</v>
      </c>
      <c r="F34" s="529">
        <v>-12.972972972972974</v>
      </c>
      <c r="G34" s="525">
        <v>1.058151599846699</v>
      </c>
      <c r="H34" s="526">
        <v>1.1891386219301079</v>
      </c>
      <c r="I34" s="527">
        <v>2264</v>
      </c>
      <c r="J34" s="528">
        <v>2466</v>
      </c>
      <c r="K34" s="529">
        <v>-8.1914030819140304</v>
      </c>
    </row>
    <row r="35" spans="1:11" ht="17.25" customHeight="1" x14ac:dyDescent="0.2">
      <c r="A35" s="515" t="s">
        <v>22</v>
      </c>
      <c r="B35" s="530">
        <v>2.0345285524568393</v>
      </c>
      <c r="C35" s="531">
        <v>1.5757681869911582</v>
      </c>
      <c r="D35" s="532">
        <v>383</v>
      </c>
      <c r="E35" s="533">
        <v>360</v>
      </c>
      <c r="F35" s="534">
        <v>6.3888888888888884</v>
      </c>
      <c r="G35" s="530">
        <v>2.0934015087073163</v>
      </c>
      <c r="H35" s="531">
        <v>1.9814154896637526</v>
      </c>
      <c r="I35" s="532">
        <v>4479</v>
      </c>
      <c r="J35" s="533">
        <v>4109</v>
      </c>
      <c r="K35" s="534">
        <v>9.0046239961061083</v>
      </c>
    </row>
    <row r="36" spans="1:11" ht="17.25" customHeight="1" x14ac:dyDescent="0.2">
      <c r="A36" s="524" t="s">
        <v>23</v>
      </c>
      <c r="B36" s="525">
        <v>2.262948207171315</v>
      </c>
      <c r="C36" s="526">
        <v>3.0114680906942133</v>
      </c>
      <c r="D36" s="527">
        <v>426</v>
      </c>
      <c r="E36" s="528">
        <v>688</v>
      </c>
      <c r="F36" s="529">
        <v>-38.081395348837212</v>
      </c>
      <c r="G36" s="525">
        <v>2.7519419699193302</v>
      </c>
      <c r="H36" s="526">
        <v>2.8011785299237624</v>
      </c>
      <c r="I36" s="527">
        <v>5888</v>
      </c>
      <c r="J36" s="528">
        <v>5809</v>
      </c>
      <c r="K36" s="529">
        <v>1.3599586847994491</v>
      </c>
    </row>
    <row r="37" spans="1:11" ht="17.25" customHeight="1" x14ac:dyDescent="0.2">
      <c r="A37" s="515" t="s">
        <v>24</v>
      </c>
      <c r="B37" s="530">
        <v>1.5617529880478087</v>
      </c>
      <c r="C37" s="531">
        <v>1.7333450056902739</v>
      </c>
      <c r="D37" s="532">
        <v>294</v>
      </c>
      <c r="E37" s="533">
        <v>396</v>
      </c>
      <c r="F37" s="534">
        <v>-25.757575757575758</v>
      </c>
      <c r="G37" s="530">
        <v>1.6624758130100299</v>
      </c>
      <c r="H37" s="531">
        <v>1.6496525651349958</v>
      </c>
      <c r="I37" s="532">
        <v>3557</v>
      </c>
      <c r="J37" s="533">
        <v>3421</v>
      </c>
      <c r="K37" s="534">
        <v>3.9754457760888631</v>
      </c>
    </row>
    <row r="38" spans="1:11" ht="17.25" customHeight="1" x14ac:dyDescent="0.2">
      <c r="A38" s="524" t="s">
        <v>25</v>
      </c>
      <c r="B38" s="525">
        <v>4.191235059760956</v>
      </c>
      <c r="C38" s="526">
        <v>3.9700604044471675</v>
      </c>
      <c r="D38" s="527">
        <v>789</v>
      </c>
      <c r="E38" s="528">
        <v>907</v>
      </c>
      <c r="F38" s="529">
        <v>-13.009922822491731</v>
      </c>
      <c r="G38" s="525">
        <v>3.5549032987782647</v>
      </c>
      <c r="H38" s="526">
        <v>4.7825940195875143</v>
      </c>
      <c r="I38" s="527">
        <v>7606</v>
      </c>
      <c r="J38" s="528">
        <v>9918</v>
      </c>
      <c r="K38" s="529">
        <v>-23.311151441822947</v>
      </c>
    </row>
    <row r="39" spans="1:11" ht="17.25" customHeight="1" x14ac:dyDescent="0.2">
      <c r="A39" s="515" t="s">
        <v>76</v>
      </c>
      <c r="B39" s="530">
        <v>3.4794156706507304</v>
      </c>
      <c r="C39" s="531">
        <v>5.0118182614024338</v>
      </c>
      <c r="D39" s="532">
        <v>655</v>
      </c>
      <c r="E39" s="533">
        <v>1145</v>
      </c>
      <c r="F39" s="534">
        <v>-42.79475982532751</v>
      </c>
      <c r="G39" s="530">
        <v>5.3183335047065317</v>
      </c>
      <c r="H39" s="531">
        <v>4.8481750628083153</v>
      </c>
      <c r="I39" s="532">
        <v>11379</v>
      </c>
      <c r="J39" s="533">
        <v>10054</v>
      </c>
      <c r="K39" s="534">
        <v>13.178834294808036</v>
      </c>
    </row>
    <row r="40" spans="1:11" ht="17.25" customHeight="1" x14ac:dyDescent="0.2">
      <c r="A40" s="524" t="s">
        <v>41</v>
      </c>
      <c r="B40" s="525">
        <v>8.1009296148738379</v>
      </c>
      <c r="C40" s="526">
        <v>7.2704193294230928</v>
      </c>
      <c r="D40" s="527">
        <v>1525</v>
      </c>
      <c r="E40" s="528">
        <v>1661</v>
      </c>
      <c r="F40" s="529">
        <v>-8.1878386514148112</v>
      </c>
      <c r="G40" s="525">
        <v>7.6491647893511816</v>
      </c>
      <c r="H40" s="526">
        <v>8.0471797740347295</v>
      </c>
      <c r="I40" s="527">
        <v>16366</v>
      </c>
      <c r="J40" s="528">
        <v>16688</v>
      </c>
      <c r="K40" s="529">
        <v>-1.9295302013422819</v>
      </c>
    </row>
    <row r="41" spans="1:11" ht="17.25" customHeight="1" x14ac:dyDescent="0.2">
      <c r="A41" s="515" t="s">
        <v>26</v>
      </c>
      <c r="B41" s="530">
        <v>0.19123505976095617</v>
      </c>
      <c r="C41" s="531">
        <v>0.16195395255186903</v>
      </c>
      <c r="D41" s="532">
        <v>36</v>
      </c>
      <c r="E41" s="533">
        <v>37</v>
      </c>
      <c r="F41" s="534">
        <v>-2.7027027027027026</v>
      </c>
      <c r="G41" s="530">
        <v>0.16498565138952503</v>
      </c>
      <c r="H41" s="531">
        <v>0.17986565530410797</v>
      </c>
      <c r="I41" s="532">
        <v>353</v>
      </c>
      <c r="J41" s="533">
        <v>373</v>
      </c>
      <c r="K41" s="534">
        <v>-5.3619302949061662</v>
      </c>
    </row>
    <row r="42" spans="1:11" ht="17.25" customHeight="1" x14ac:dyDescent="0.2">
      <c r="A42" s="524" t="s">
        <v>44</v>
      </c>
      <c r="B42" s="525">
        <v>1.0624169986719787E-2</v>
      </c>
      <c r="C42" s="526">
        <v>4.3771338527532171E-3</v>
      </c>
      <c r="D42" s="527">
        <v>2</v>
      </c>
      <c r="E42" s="528">
        <v>1</v>
      </c>
      <c r="F42" s="529">
        <v>100</v>
      </c>
      <c r="G42" s="525">
        <v>1.2619299114779537E-2</v>
      </c>
      <c r="H42" s="526">
        <v>7.2332032964118496E-3</v>
      </c>
      <c r="I42" s="527">
        <v>27</v>
      </c>
      <c r="J42" s="528">
        <v>15</v>
      </c>
      <c r="K42" s="529">
        <v>80</v>
      </c>
    </row>
    <row r="43" spans="1:11" ht="17.25" customHeight="1" x14ac:dyDescent="0.2">
      <c r="A43" s="515" t="s">
        <v>27</v>
      </c>
      <c r="B43" s="530">
        <v>0.86055776892430291</v>
      </c>
      <c r="C43" s="531">
        <v>0.91482097522542238</v>
      </c>
      <c r="D43" s="532">
        <v>162</v>
      </c>
      <c r="E43" s="533">
        <v>209</v>
      </c>
      <c r="F43" s="534">
        <v>-22.488038277511961</v>
      </c>
      <c r="G43" s="530">
        <v>0.82446087549892977</v>
      </c>
      <c r="H43" s="531">
        <v>0.75803970546396171</v>
      </c>
      <c r="I43" s="532">
        <v>1764</v>
      </c>
      <c r="J43" s="533">
        <v>1572</v>
      </c>
      <c r="K43" s="534">
        <v>12.213740458015266</v>
      </c>
    </row>
    <row r="44" spans="1:11" ht="17.25" customHeight="1" x14ac:dyDescent="0.2">
      <c r="A44" s="524" t="s">
        <v>28</v>
      </c>
      <c r="B44" s="525">
        <v>1.9017264276228421</v>
      </c>
      <c r="C44" s="526">
        <v>2.9852052875776942</v>
      </c>
      <c r="D44" s="527">
        <v>358</v>
      </c>
      <c r="E44" s="528">
        <v>682</v>
      </c>
      <c r="F44" s="529">
        <v>-47.507331378299121</v>
      </c>
      <c r="G44" s="525">
        <v>2.3644827489507287</v>
      </c>
      <c r="H44" s="526">
        <v>1.9582692391152345</v>
      </c>
      <c r="I44" s="527">
        <v>5059</v>
      </c>
      <c r="J44" s="528">
        <v>4061</v>
      </c>
      <c r="K44" s="529">
        <v>24.575227776409754</v>
      </c>
    </row>
    <row r="45" spans="1:11" ht="17.25" customHeight="1" x14ac:dyDescent="0.2">
      <c r="A45" s="515" t="s">
        <v>78</v>
      </c>
      <c r="B45" s="530">
        <v>4.3718459495351931</v>
      </c>
      <c r="C45" s="531">
        <v>1.8427733520091045</v>
      </c>
      <c r="D45" s="532">
        <v>823</v>
      </c>
      <c r="E45" s="533">
        <v>421</v>
      </c>
      <c r="F45" s="534">
        <v>95.486935866983373</v>
      </c>
      <c r="G45" s="530">
        <v>2.3761672851681173</v>
      </c>
      <c r="H45" s="531">
        <v>2.0421743973536119</v>
      </c>
      <c r="I45" s="532">
        <v>5084</v>
      </c>
      <c r="J45" s="533">
        <v>4235</v>
      </c>
      <c r="K45" s="534">
        <v>20.047225501770956</v>
      </c>
    </row>
    <row r="46" spans="1:11" ht="17.25" customHeight="1" x14ac:dyDescent="0.2">
      <c r="A46" s="524" t="s">
        <v>79</v>
      </c>
      <c r="B46" s="525">
        <v>4.095617529880478</v>
      </c>
      <c r="C46" s="526">
        <v>3.9175347982141293</v>
      </c>
      <c r="D46" s="527">
        <v>771</v>
      </c>
      <c r="E46" s="528">
        <v>895</v>
      </c>
      <c r="F46" s="529">
        <v>-13.854748603351954</v>
      </c>
      <c r="G46" s="525">
        <v>4.5990334551640979</v>
      </c>
      <c r="H46" s="526">
        <v>3.8282933980142446</v>
      </c>
      <c r="I46" s="527">
        <v>9840</v>
      </c>
      <c r="J46" s="528">
        <v>7939</v>
      </c>
      <c r="K46" s="529">
        <v>23.945081244489231</v>
      </c>
    </row>
    <row r="47" spans="1:11" ht="17.25" customHeight="1" x14ac:dyDescent="0.2">
      <c r="A47" s="515" t="s">
        <v>81</v>
      </c>
      <c r="B47" s="530">
        <v>3.4422310756972117</v>
      </c>
      <c r="C47" s="531">
        <v>3.5411012868773524</v>
      </c>
      <c r="D47" s="532">
        <v>648</v>
      </c>
      <c r="E47" s="533">
        <v>809</v>
      </c>
      <c r="F47" s="534">
        <v>-19.901112484548825</v>
      </c>
      <c r="G47" s="530">
        <v>3.2693332336252907</v>
      </c>
      <c r="H47" s="531">
        <v>3.5264277137773234</v>
      </c>
      <c r="I47" s="532">
        <v>6995</v>
      </c>
      <c r="J47" s="533">
        <v>7313</v>
      </c>
      <c r="K47" s="534">
        <v>-4.3484206208122522</v>
      </c>
    </row>
    <row r="48" spans="1:11" ht="17.25" customHeight="1" x14ac:dyDescent="0.2">
      <c r="A48" s="524" t="s">
        <v>80</v>
      </c>
      <c r="B48" s="525">
        <v>9.2270916334661344</v>
      </c>
      <c r="C48" s="526">
        <v>12.501094283463187</v>
      </c>
      <c r="D48" s="527">
        <v>1737</v>
      </c>
      <c r="E48" s="528">
        <v>2856</v>
      </c>
      <c r="F48" s="529">
        <v>-39.180672268907564</v>
      </c>
      <c r="G48" s="525">
        <v>10.761925237663467</v>
      </c>
      <c r="H48" s="526">
        <v>10.618824652685689</v>
      </c>
      <c r="I48" s="527">
        <v>23026</v>
      </c>
      <c r="J48" s="528">
        <v>22021</v>
      </c>
      <c r="K48" s="529">
        <v>4.5638254393533444</v>
      </c>
    </row>
    <row r="49" spans="1:11" ht="17.25" customHeight="1" x14ac:dyDescent="0.2">
      <c r="A49" s="515" t="s">
        <v>29</v>
      </c>
      <c r="B49" s="530">
        <v>1.0146082337317397</v>
      </c>
      <c r="C49" s="531">
        <v>0.53401033003589249</v>
      </c>
      <c r="D49" s="532">
        <v>191</v>
      </c>
      <c r="E49" s="533">
        <v>122</v>
      </c>
      <c r="F49" s="534">
        <v>56.557377049180324</v>
      </c>
      <c r="G49" s="530">
        <v>0.98009889791454397</v>
      </c>
      <c r="H49" s="531">
        <v>0.6321819681063956</v>
      </c>
      <c r="I49" s="532">
        <v>2097</v>
      </c>
      <c r="J49" s="533">
        <v>1311</v>
      </c>
      <c r="K49" s="534">
        <v>59.954233409610978</v>
      </c>
    </row>
    <row r="50" spans="1:11" ht="27.75" customHeight="1" thickBot="1" x14ac:dyDescent="0.25">
      <c r="A50" s="535" t="s">
        <v>96</v>
      </c>
      <c r="B50" s="536">
        <v>100</v>
      </c>
      <c r="C50" s="537">
        <v>100</v>
      </c>
      <c r="D50" s="538">
        <v>18825</v>
      </c>
      <c r="E50" s="539">
        <v>22846</v>
      </c>
      <c r="F50" s="540">
        <v>-17.600455221920686</v>
      </c>
      <c r="G50" s="536">
        <v>100</v>
      </c>
      <c r="H50" s="537">
        <v>100</v>
      </c>
      <c r="I50" s="538">
        <v>213958</v>
      </c>
      <c r="J50" s="539">
        <v>207377</v>
      </c>
      <c r="K50" s="540">
        <v>3.1734473929124247</v>
      </c>
    </row>
    <row r="51" spans="1:11" ht="20.85" customHeight="1" x14ac:dyDescent="0.2">
      <c r="A51" s="541" t="s">
        <v>34</v>
      </c>
      <c r="B51" s="542">
        <v>50.75166002656043</v>
      </c>
      <c r="C51" s="543">
        <v>49.387201260614546</v>
      </c>
      <c r="D51" s="544">
        <v>9554</v>
      </c>
      <c r="E51" s="545">
        <v>11283</v>
      </c>
      <c r="F51" s="546">
        <v>-15.32393866879376</v>
      </c>
      <c r="G51" s="542">
        <v>47.537834528271908</v>
      </c>
      <c r="H51" s="543">
        <v>49.778905085906345</v>
      </c>
      <c r="I51" s="544">
        <v>101711</v>
      </c>
      <c r="J51" s="545">
        <v>103230</v>
      </c>
      <c r="K51" s="546">
        <v>-1.4714714714714714</v>
      </c>
    </row>
    <row r="52" spans="1:11" ht="20.85" customHeight="1" x14ac:dyDescent="0.2">
      <c r="A52" s="547" t="s">
        <v>97</v>
      </c>
      <c r="B52" s="548">
        <v>36.037184594953523</v>
      </c>
      <c r="C52" s="549">
        <v>43.15416265429397</v>
      </c>
      <c r="D52" s="550">
        <v>6784</v>
      </c>
      <c r="E52" s="551">
        <v>9859</v>
      </c>
      <c r="F52" s="552">
        <v>-31.189775839334615</v>
      </c>
      <c r="G52" s="548">
        <v>42.862150515521733</v>
      </c>
      <c r="H52" s="549">
        <v>51.409751322470662</v>
      </c>
      <c r="I52" s="550">
        <v>91707</v>
      </c>
      <c r="J52" s="551">
        <v>106612</v>
      </c>
      <c r="K52" s="552">
        <v>-13.980602558811391</v>
      </c>
    </row>
    <row r="53" spans="1:11" ht="20.85" customHeight="1" x14ac:dyDescent="0.2">
      <c r="A53" s="553" t="s">
        <v>98</v>
      </c>
      <c r="B53" s="554">
        <v>10.47011952191235</v>
      </c>
      <c r="C53" s="555">
        <v>21.307887595202661</v>
      </c>
      <c r="D53" s="556">
        <v>1971</v>
      </c>
      <c r="E53" s="557">
        <v>4868</v>
      </c>
      <c r="F53" s="558">
        <v>-59.511092851273631</v>
      </c>
      <c r="G53" s="554">
        <v>13.726058385290571</v>
      </c>
      <c r="H53" s="555">
        <v>22.451863032062381</v>
      </c>
      <c r="I53" s="556">
        <v>29368</v>
      </c>
      <c r="J53" s="557">
        <v>46560</v>
      </c>
      <c r="K53" s="558">
        <v>-36.924398625429554</v>
      </c>
    </row>
    <row r="54" spans="1:11" ht="17.25" customHeight="1" x14ac:dyDescent="0.2">
      <c r="A54" s="515" t="s">
        <v>75</v>
      </c>
      <c r="B54" s="530">
        <v>23.782204515272245</v>
      </c>
      <c r="C54" s="531">
        <v>17.582946686509672</v>
      </c>
      <c r="D54" s="532">
        <v>4477</v>
      </c>
      <c r="E54" s="533">
        <v>4017</v>
      </c>
      <c r="F54" s="534">
        <v>11.451331839681353</v>
      </c>
      <c r="G54" s="530">
        <v>21.987960253881603</v>
      </c>
      <c r="H54" s="531">
        <v>13.179378619615484</v>
      </c>
      <c r="I54" s="532">
        <v>47045</v>
      </c>
      <c r="J54" s="533">
        <v>27331</v>
      </c>
      <c r="K54" s="534">
        <v>72.130547729684253</v>
      </c>
    </row>
    <row r="55" spans="1:11" ht="17.25" customHeight="1" x14ac:dyDescent="0.2">
      <c r="A55" s="515" t="s">
        <v>77</v>
      </c>
      <c r="B55" s="530">
        <v>10.523240371845949</v>
      </c>
      <c r="C55" s="531">
        <v>8.2027488400595292</v>
      </c>
      <c r="D55" s="532">
        <v>1981</v>
      </c>
      <c r="E55" s="533">
        <v>1874</v>
      </c>
      <c r="F55" s="534">
        <v>5.7097118463180365</v>
      </c>
      <c r="G55" s="530">
        <v>9.0377550734256253</v>
      </c>
      <c r="H55" s="531">
        <v>5.5141119796312994</v>
      </c>
      <c r="I55" s="532">
        <v>19337</v>
      </c>
      <c r="J55" s="533">
        <v>11435</v>
      </c>
      <c r="K55" s="534">
        <v>69.103629208570183</v>
      </c>
    </row>
    <row r="56" spans="1:11" ht="17.25" customHeight="1" x14ac:dyDescent="0.2">
      <c r="A56" s="515" t="s">
        <v>35</v>
      </c>
      <c r="B56" s="530">
        <v>19.102257636122179</v>
      </c>
      <c r="C56" s="531">
        <v>9.6296944760570788</v>
      </c>
      <c r="D56" s="532">
        <v>3596</v>
      </c>
      <c r="E56" s="533">
        <v>2200</v>
      </c>
      <c r="F56" s="534">
        <v>63.454545454545453</v>
      </c>
      <c r="G56" s="530">
        <v>12.250067770310061</v>
      </c>
      <c r="H56" s="531">
        <v>7.1661756125317648</v>
      </c>
      <c r="I56" s="532">
        <v>26210</v>
      </c>
      <c r="J56" s="533">
        <v>14861</v>
      </c>
      <c r="K56" s="534">
        <v>76.367673777000206</v>
      </c>
    </row>
    <row r="57" spans="1:11" ht="17.25" customHeight="1" x14ac:dyDescent="0.2">
      <c r="A57" s="515" t="s">
        <v>36</v>
      </c>
      <c r="B57" s="530">
        <v>6.3745019920318724E-2</v>
      </c>
      <c r="C57" s="531">
        <v>0.10942834631883043</v>
      </c>
      <c r="D57" s="532">
        <v>12</v>
      </c>
      <c r="E57" s="533">
        <v>25</v>
      </c>
      <c r="F57" s="534">
        <v>-52</v>
      </c>
      <c r="G57" s="530">
        <v>0.10375868161040952</v>
      </c>
      <c r="H57" s="531">
        <v>0.25943089156463828</v>
      </c>
      <c r="I57" s="532">
        <v>222</v>
      </c>
      <c r="J57" s="533">
        <v>538</v>
      </c>
      <c r="K57" s="534">
        <v>-58.736059479553901</v>
      </c>
    </row>
    <row r="58" spans="1:11" ht="17.25" customHeight="1" x14ac:dyDescent="0.2">
      <c r="A58" s="515" t="s">
        <v>99</v>
      </c>
      <c r="B58" s="530">
        <v>1.5936254980079681E-2</v>
      </c>
      <c r="C58" s="531">
        <v>1.3131401558259651E-2</v>
      </c>
      <c r="D58" s="532">
        <v>3</v>
      </c>
      <c r="E58" s="533">
        <v>3</v>
      </c>
      <c r="F58" s="534">
        <v>0</v>
      </c>
      <c r="G58" s="530">
        <v>2.8977649819123381E-2</v>
      </c>
      <c r="H58" s="531">
        <v>1.8324115017576685E-2</v>
      </c>
      <c r="I58" s="532">
        <v>62</v>
      </c>
      <c r="J58" s="533">
        <v>38</v>
      </c>
      <c r="K58" s="534">
        <v>63.157894736842103</v>
      </c>
    </row>
    <row r="59" spans="1:11" ht="17.25" customHeight="1" x14ac:dyDescent="0.2">
      <c r="A59" s="515" t="s">
        <v>100</v>
      </c>
      <c r="B59" s="530">
        <v>5.3120849933598934E-3</v>
      </c>
      <c r="C59" s="531">
        <v>0</v>
      </c>
      <c r="D59" s="532">
        <v>1</v>
      </c>
      <c r="E59" s="533">
        <v>0</v>
      </c>
      <c r="F59" s="534">
        <v>0</v>
      </c>
      <c r="G59" s="530">
        <v>3.2716701408687684E-3</v>
      </c>
      <c r="H59" s="531">
        <v>9.6442710618824647E-4</v>
      </c>
      <c r="I59" s="532">
        <v>7</v>
      </c>
      <c r="J59" s="533">
        <v>2</v>
      </c>
      <c r="K59" s="534">
        <v>250</v>
      </c>
    </row>
    <row r="60" spans="1:11" ht="27.75" customHeight="1" thickBot="1" x14ac:dyDescent="0.25">
      <c r="A60" s="559" t="s">
        <v>101</v>
      </c>
      <c r="B60" s="560">
        <v>53.492695883134132</v>
      </c>
      <c r="C60" s="561">
        <v>35.537949750503373</v>
      </c>
      <c r="D60" s="562">
        <v>10070</v>
      </c>
      <c r="E60" s="563">
        <v>8119</v>
      </c>
      <c r="F60" s="564">
        <v>24.030052962187462</v>
      </c>
      <c r="G60" s="560">
        <v>43.411791099187688</v>
      </c>
      <c r="H60" s="561">
        <v>26.138385645466951</v>
      </c>
      <c r="I60" s="562">
        <v>92883</v>
      </c>
      <c r="J60" s="563">
        <v>54205</v>
      </c>
      <c r="K60" s="564">
        <v>71.355041047873812</v>
      </c>
    </row>
    <row r="61" spans="1:11" ht="17.25" customHeight="1" x14ac:dyDescent="0.2">
      <c r="A61" s="515" t="s">
        <v>46</v>
      </c>
    </row>
    <row r="62" spans="1:11" ht="17.25" customHeight="1" x14ac:dyDescent="0.2">
      <c r="A62" s="515" t="s">
        <v>126</v>
      </c>
    </row>
    <row r="64" spans="1:11" ht="17.25" customHeight="1" x14ac:dyDescent="0.2">
      <c r="B64" s="516"/>
      <c r="C64" s="565"/>
      <c r="D64" s="566"/>
      <c r="E64" s="567"/>
      <c r="F64" s="516"/>
      <c r="G64" s="516"/>
      <c r="H64" s="565"/>
      <c r="I64" s="566"/>
      <c r="J64" s="567"/>
      <c r="K64" s="568"/>
    </row>
  </sheetData>
  <mergeCells count="5">
    <mergeCell ref="A1:H1"/>
    <mergeCell ref="B7:C7"/>
    <mergeCell ref="G7:H7"/>
    <mergeCell ref="B8:C8"/>
    <mergeCell ref="G8:H8"/>
  </mergeCells>
  <printOptions horizontalCentered="1"/>
  <pageMargins left="0.39370078740157483" right="0.39370078740157483" top="0.43307086614173229" bottom="0.43307086614173229" header="0.43307086614173229" footer="0.43307086614173229"/>
  <pageSetup paperSize="9" scale="6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O68"/>
  <sheetViews>
    <sheetView zoomScaleNormal="100" zoomScaleSheetLayoutView="100" workbookViewId="0">
      <selection activeCell="A2" sqref="A2"/>
    </sheetView>
  </sheetViews>
  <sheetFormatPr baseColWidth="10" defaultColWidth="11.42578125" defaultRowHeight="12.75" x14ac:dyDescent="0.2"/>
  <cols>
    <col min="1" max="1" width="21.7109375" style="1" customWidth="1"/>
    <col min="2" max="5" width="9.7109375" style="1" customWidth="1"/>
    <col min="6" max="8" width="9.7109375" style="6" customWidth="1"/>
    <col min="9" max="11" width="9.7109375" style="1" customWidth="1"/>
    <col min="12" max="16384" width="11.42578125" style="1"/>
  </cols>
  <sheetData>
    <row r="1" spans="1:11" ht="35.1" customHeight="1" x14ac:dyDescent="0.25">
      <c r="A1" s="39"/>
      <c r="B1" s="39"/>
      <c r="C1" s="39"/>
      <c r="D1" s="40"/>
      <c r="E1" s="40"/>
      <c r="F1" s="41"/>
      <c r="G1" s="41"/>
      <c r="H1" s="41"/>
      <c r="I1" s="40"/>
      <c r="J1" s="38"/>
      <c r="K1" s="45"/>
    </row>
    <row r="2" spans="1:11" ht="35.1" customHeight="1" x14ac:dyDescent="0.25">
      <c r="A2" s="39"/>
      <c r="B2" s="39"/>
      <c r="C2" s="39"/>
      <c r="D2" s="40"/>
      <c r="E2" s="40"/>
      <c r="F2" s="41"/>
      <c r="G2" s="41"/>
      <c r="H2" s="41"/>
      <c r="I2" s="40"/>
      <c r="J2" s="40"/>
      <c r="K2" s="46"/>
    </row>
    <row r="3" spans="1:11" ht="30" customHeight="1" x14ac:dyDescent="0.25">
      <c r="A3" s="42" t="s">
        <v>0</v>
      </c>
      <c r="B3" s="42"/>
      <c r="C3" s="42"/>
      <c r="D3" s="42"/>
      <c r="E3" s="42"/>
      <c r="F3" s="41"/>
      <c r="G3" s="41"/>
      <c r="H3" s="41"/>
      <c r="I3" s="38"/>
      <c r="J3" s="38"/>
      <c r="K3" s="43" t="s">
        <v>59</v>
      </c>
    </row>
    <row r="4" spans="1:11" ht="30" customHeight="1" x14ac:dyDescent="0.25">
      <c r="A4" s="42" t="s">
        <v>1</v>
      </c>
      <c r="B4" s="42"/>
      <c r="C4" s="42"/>
      <c r="D4" s="42"/>
      <c r="E4" s="42"/>
      <c r="F4" s="48"/>
      <c r="G4" s="49"/>
      <c r="H4" s="49"/>
      <c r="I4" s="38"/>
      <c r="J4" s="38"/>
      <c r="K4" s="43" t="s">
        <v>60</v>
      </c>
    </row>
    <row r="5" spans="1:11" ht="3" customHeight="1" x14ac:dyDescent="0.2">
      <c r="A5" s="40"/>
      <c r="B5" s="40"/>
      <c r="C5" s="40"/>
      <c r="D5" s="40"/>
      <c r="E5" s="40"/>
      <c r="F5" s="41"/>
      <c r="G5" s="41"/>
      <c r="H5" s="41"/>
      <c r="I5" s="40"/>
      <c r="J5" s="40"/>
      <c r="K5" s="47"/>
    </row>
    <row r="6" spans="1:11" ht="15" customHeight="1" x14ac:dyDescent="0.25">
      <c r="A6" s="44" t="s">
        <v>70</v>
      </c>
      <c r="B6" s="44"/>
      <c r="C6" s="44"/>
      <c r="D6" s="40"/>
      <c r="E6" s="40"/>
      <c r="F6" s="50"/>
      <c r="G6" s="50"/>
      <c r="H6" s="50"/>
      <c r="I6" s="51"/>
      <c r="J6" s="52"/>
      <c r="K6" s="53"/>
    </row>
    <row r="7" spans="1:11" ht="3" customHeight="1" x14ac:dyDescent="0.25">
      <c r="A7" s="44"/>
      <c r="B7" s="44"/>
      <c r="C7" s="44"/>
      <c r="D7" s="40"/>
      <c r="E7" s="40"/>
      <c r="F7" s="50"/>
      <c r="G7" s="50"/>
      <c r="H7" s="50"/>
      <c r="I7" s="51"/>
      <c r="J7" s="52"/>
      <c r="K7" s="53"/>
    </row>
    <row r="8" spans="1:11" ht="15" customHeight="1" x14ac:dyDescent="0.25">
      <c r="A8" s="44"/>
      <c r="B8" s="499" t="s">
        <v>32</v>
      </c>
      <c r="C8" s="499"/>
      <c r="D8" s="40"/>
      <c r="E8" s="40"/>
      <c r="F8" s="50"/>
      <c r="G8" s="499" t="s">
        <v>32</v>
      </c>
      <c r="H8" s="499"/>
      <c r="I8" s="51"/>
      <c r="J8" s="52"/>
      <c r="K8" s="53"/>
    </row>
    <row r="9" spans="1:11" s="17" customFormat="1" ht="15" customHeight="1" x14ac:dyDescent="0.25">
      <c r="A9" s="96" t="s">
        <v>2</v>
      </c>
      <c r="B9" s="9">
        <f>Jan.!B9+31</f>
        <v>42766</v>
      </c>
      <c r="C9" s="10">
        <f>Jan.!C9+31</f>
        <v>42400</v>
      </c>
      <c r="D9" s="11">
        <f>Jan.!D9+31</f>
        <v>42766</v>
      </c>
      <c r="E9" s="12">
        <f>Jan.!E9+31</f>
        <v>42400</v>
      </c>
      <c r="F9" s="13" t="s">
        <v>3</v>
      </c>
      <c r="G9" s="14" t="s">
        <v>47</v>
      </c>
      <c r="H9" s="10" t="s">
        <v>48</v>
      </c>
      <c r="I9" s="15" t="s">
        <v>47</v>
      </c>
      <c r="J9" s="12" t="s">
        <v>48</v>
      </c>
      <c r="K9" s="16" t="s">
        <v>3</v>
      </c>
    </row>
    <row r="10" spans="1:11" ht="15" customHeight="1" x14ac:dyDescent="0.25">
      <c r="A10" s="68" t="s">
        <v>4</v>
      </c>
      <c r="B10" s="81">
        <f t="shared" ref="B10:B48" si="0">D10/$D$52*100</f>
        <v>0.58823529411764708</v>
      </c>
      <c r="C10" s="69">
        <f t="shared" ref="C10:C48" si="1">E10/$E$52*100</f>
        <v>1.1879840904333263</v>
      </c>
      <c r="D10" s="70">
        <f>I10-Jan.!I10</f>
        <v>96</v>
      </c>
      <c r="E10" s="71">
        <f>J10-Jan.!J10</f>
        <v>227</v>
      </c>
      <c r="F10" s="72">
        <f t="shared" ref="F10:F50" si="2">IF(E10&gt;0,(D10*100/E10)-100," ")</f>
        <v>-57.709251101321584</v>
      </c>
      <c r="G10" s="73">
        <f t="shared" ref="G10:G48" si="3">I10/$I$52*100</f>
        <v>0.62697930328524365</v>
      </c>
      <c r="H10" s="74">
        <f t="shared" ref="H10:H48" si="4">J10/$J$52*100</f>
        <v>1.0212159594680177</v>
      </c>
      <c r="I10" s="75">
        <v>196</v>
      </c>
      <c r="J10" s="76">
        <v>387</v>
      </c>
      <c r="K10" s="77">
        <f t="shared" ref="K10:K50" si="5">IF(J10&gt;0,(I10*100/J10)-100," ")</f>
        <v>-49.354005167958654</v>
      </c>
    </row>
    <row r="11" spans="1:11" ht="15" customHeight="1" x14ac:dyDescent="0.25">
      <c r="A11" s="28" t="s">
        <v>39</v>
      </c>
      <c r="B11" s="18">
        <f t="shared" si="0"/>
        <v>3.6764705882352942E-2</v>
      </c>
      <c r="C11" s="19">
        <f t="shared" si="1"/>
        <v>5.2334100900146535E-2</v>
      </c>
      <c r="D11" s="25">
        <f>I11-Jan.!I11</f>
        <v>6</v>
      </c>
      <c r="E11" s="26">
        <f>J11-Jan.!J11</f>
        <v>10</v>
      </c>
      <c r="F11" s="20">
        <f t="shared" ref="F11" si="6">IF(E11&gt;0,(D11*100/E11)-100," ")</f>
        <v>-40</v>
      </c>
      <c r="G11" s="21">
        <f t="shared" si="3"/>
        <v>2.2392117974472985E-2</v>
      </c>
      <c r="H11" s="22">
        <f t="shared" si="4"/>
        <v>4.7498416719442681E-2</v>
      </c>
      <c r="I11" s="24">
        <v>7</v>
      </c>
      <c r="J11" s="27">
        <v>18</v>
      </c>
      <c r="K11" s="23">
        <f t="shared" si="5"/>
        <v>-61.111111111111114</v>
      </c>
    </row>
    <row r="12" spans="1:11" ht="15" customHeight="1" x14ac:dyDescent="0.25">
      <c r="A12" s="75" t="s">
        <v>5</v>
      </c>
      <c r="B12" s="79">
        <f t="shared" si="0"/>
        <v>9.8039215686274508E-2</v>
      </c>
      <c r="C12" s="69">
        <f t="shared" si="1"/>
        <v>5.2334100900146535E-2</v>
      </c>
      <c r="D12" s="70">
        <f>I12-Jan.!I12</f>
        <v>16</v>
      </c>
      <c r="E12" s="71">
        <f>J12-Jan.!J12</f>
        <v>10</v>
      </c>
      <c r="F12" s="72">
        <f t="shared" si="2"/>
        <v>60</v>
      </c>
      <c r="G12" s="73">
        <f t="shared" si="3"/>
        <v>0.12475608585777807</v>
      </c>
      <c r="H12" s="74">
        <f t="shared" si="4"/>
        <v>6.0692421363732325E-2</v>
      </c>
      <c r="I12" s="75">
        <v>39</v>
      </c>
      <c r="J12" s="76">
        <v>23</v>
      </c>
      <c r="K12" s="77">
        <f t="shared" si="5"/>
        <v>69.565217391304344</v>
      </c>
    </row>
    <row r="13" spans="1:11" ht="15" customHeight="1" x14ac:dyDescent="0.25">
      <c r="A13" s="29" t="s">
        <v>6</v>
      </c>
      <c r="B13" s="18">
        <f t="shared" si="0"/>
        <v>6.145833333333333</v>
      </c>
      <c r="C13" s="19">
        <f t="shared" si="1"/>
        <v>4.767636592003349</v>
      </c>
      <c r="D13" s="25">
        <f>I13-Jan.!I13</f>
        <v>1003</v>
      </c>
      <c r="E13" s="26">
        <f>J13-Jan.!J13</f>
        <v>911</v>
      </c>
      <c r="F13" s="20">
        <f t="shared" si="2"/>
        <v>10.098792535675088</v>
      </c>
      <c r="G13" s="21">
        <f t="shared" si="3"/>
        <v>6.256997536867023</v>
      </c>
      <c r="H13" s="22">
        <f t="shared" si="4"/>
        <v>5.0163605657589194</v>
      </c>
      <c r="I13" s="24">
        <v>1956</v>
      </c>
      <c r="J13" s="27">
        <v>1901</v>
      </c>
      <c r="K13" s="23">
        <f t="shared" si="5"/>
        <v>2.8932140978432415</v>
      </c>
    </row>
    <row r="14" spans="1:11" ht="15" customHeight="1" x14ac:dyDescent="0.25">
      <c r="A14" s="78" t="s">
        <v>7</v>
      </c>
      <c r="B14" s="79">
        <f t="shared" si="0"/>
        <v>7.922794117647058</v>
      </c>
      <c r="C14" s="69">
        <f t="shared" si="1"/>
        <v>9.414904751936362</v>
      </c>
      <c r="D14" s="70">
        <f>I14-Jan.!I14</f>
        <v>1293</v>
      </c>
      <c r="E14" s="71">
        <f>J14-Jan.!J14</f>
        <v>1799</v>
      </c>
      <c r="F14" s="72">
        <f t="shared" si="2"/>
        <v>-28.126737076153418</v>
      </c>
      <c r="G14" s="73">
        <f t="shared" si="3"/>
        <v>8.4226352323981963</v>
      </c>
      <c r="H14" s="74">
        <f t="shared" si="4"/>
        <v>9.7002322144817388</v>
      </c>
      <c r="I14" s="75">
        <v>2633</v>
      </c>
      <c r="J14" s="76">
        <v>3676</v>
      </c>
      <c r="K14" s="77">
        <f t="shared" si="5"/>
        <v>-28.37323177366703</v>
      </c>
    </row>
    <row r="15" spans="1:11" ht="15" customHeight="1" x14ac:dyDescent="0.25">
      <c r="A15" s="29" t="s">
        <v>8</v>
      </c>
      <c r="B15" s="18">
        <f t="shared" si="0"/>
        <v>2.4509803921568627E-2</v>
      </c>
      <c r="C15" s="19">
        <f t="shared" si="1"/>
        <v>1.5700230270043962E-2</v>
      </c>
      <c r="D15" s="25">
        <f>I15-Jan.!I15</f>
        <v>4</v>
      </c>
      <c r="E15" s="26">
        <f>J15-Jan.!J15</f>
        <v>3</v>
      </c>
      <c r="F15" s="20">
        <f t="shared" si="2"/>
        <v>33.333333333333343</v>
      </c>
      <c r="G15" s="21">
        <f t="shared" si="3"/>
        <v>3.8386487956239404E-2</v>
      </c>
      <c r="H15" s="22">
        <f t="shared" si="4"/>
        <v>2.1110407430863416E-2</v>
      </c>
      <c r="I15" s="24">
        <v>12</v>
      </c>
      <c r="J15" s="27">
        <v>8</v>
      </c>
      <c r="K15" s="23">
        <f t="shared" si="5"/>
        <v>50</v>
      </c>
    </row>
    <row r="16" spans="1:11" ht="15" customHeight="1" x14ac:dyDescent="0.25">
      <c r="A16" s="75" t="s">
        <v>9</v>
      </c>
      <c r="B16" s="79">
        <f t="shared" si="0"/>
        <v>1.5992647058823528</v>
      </c>
      <c r="C16" s="69">
        <f t="shared" si="1"/>
        <v>1.9729956039355245</v>
      </c>
      <c r="D16" s="70">
        <f>I16-Jan.!I16</f>
        <v>261</v>
      </c>
      <c r="E16" s="71">
        <f>J16-Jan.!J16</f>
        <v>377</v>
      </c>
      <c r="F16" s="72">
        <f t="shared" si="2"/>
        <v>-30.769230769230774</v>
      </c>
      <c r="G16" s="73">
        <f t="shared" si="3"/>
        <v>1.8457502958958447</v>
      </c>
      <c r="H16" s="74">
        <f t="shared" si="4"/>
        <v>1.4328689043698544</v>
      </c>
      <c r="I16" s="75">
        <v>577</v>
      </c>
      <c r="J16" s="76">
        <v>543</v>
      </c>
      <c r="K16" s="77">
        <f t="shared" si="5"/>
        <v>6.2615101289134429</v>
      </c>
    </row>
    <row r="17" spans="1:11" ht="15" customHeight="1" x14ac:dyDescent="0.25">
      <c r="A17" s="29" t="s">
        <v>10</v>
      </c>
      <c r="B17" s="18">
        <f t="shared" si="0"/>
        <v>2.3651960784313726</v>
      </c>
      <c r="C17" s="19">
        <f t="shared" si="1"/>
        <v>2.7056730165375757</v>
      </c>
      <c r="D17" s="25">
        <f>I17-Jan.!I17</f>
        <v>386</v>
      </c>
      <c r="E17" s="26">
        <f>J17-Jan.!J17</f>
        <v>517</v>
      </c>
      <c r="F17" s="20">
        <f t="shared" si="2"/>
        <v>-25.338491295938098</v>
      </c>
      <c r="G17" s="21">
        <f t="shared" si="3"/>
        <v>2.4343431112248486</v>
      </c>
      <c r="H17" s="22">
        <f t="shared" si="4"/>
        <v>2.6546337344310746</v>
      </c>
      <c r="I17" s="24">
        <v>761</v>
      </c>
      <c r="J17" s="27">
        <v>1006</v>
      </c>
      <c r="K17" s="23">
        <f t="shared" si="5"/>
        <v>-24.353876739562622</v>
      </c>
    </row>
    <row r="18" spans="1:11" ht="15" customHeight="1" x14ac:dyDescent="0.25">
      <c r="A18" s="78" t="s">
        <v>40</v>
      </c>
      <c r="B18" s="79">
        <f t="shared" si="0"/>
        <v>0.17769607843137256</v>
      </c>
      <c r="C18" s="69">
        <f t="shared" si="1"/>
        <v>0.45530667783127482</v>
      </c>
      <c r="D18" s="70">
        <f>I18-Jan.!I18</f>
        <v>29</v>
      </c>
      <c r="E18" s="71">
        <f>J18-Jan.!J18</f>
        <v>87</v>
      </c>
      <c r="F18" s="72">
        <f t="shared" ref="F18" si="7">IF(E18&gt;0,(D18*100/E18)-100," ")</f>
        <v>-66.666666666666657</v>
      </c>
      <c r="G18" s="73">
        <f t="shared" si="3"/>
        <v>0.22072230574837659</v>
      </c>
      <c r="H18" s="74">
        <f t="shared" si="4"/>
        <v>0.32193371332066711</v>
      </c>
      <c r="I18" s="75">
        <v>69</v>
      </c>
      <c r="J18" s="76">
        <v>122</v>
      </c>
      <c r="K18" s="77">
        <f t="shared" ref="K18" si="8">IF(J18&gt;0,(I18*100/J18)-100," ")</f>
        <v>-43.442622950819676</v>
      </c>
    </row>
    <row r="19" spans="1:11" ht="15" customHeight="1" x14ac:dyDescent="0.25">
      <c r="A19" s="29" t="s">
        <v>11</v>
      </c>
      <c r="B19" s="18">
        <f t="shared" si="0"/>
        <v>2.3590686274509802</v>
      </c>
      <c r="C19" s="19">
        <f t="shared" si="1"/>
        <v>2.8836089595980741</v>
      </c>
      <c r="D19" s="25">
        <f>I19-Jan.!I19</f>
        <v>385</v>
      </c>
      <c r="E19" s="26">
        <f>J19-Jan.!J19</f>
        <v>551</v>
      </c>
      <c r="F19" s="20">
        <f t="shared" si="2"/>
        <v>-30.12704174228675</v>
      </c>
      <c r="G19" s="21">
        <f t="shared" si="3"/>
        <v>2.501519465148268</v>
      </c>
      <c r="H19" s="22">
        <f t="shared" si="4"/>
        <v>3.108507494194638</v>
      </c>
      <c r="I19" s="24">
        <v>782</v>
      </c>
      <c r="J19" s="27">
        <v>1178</v>
      </c>
      <c r="K19" s="23">
        <f t="shared" si="5"/>
        <v>-33.616298811544993</v>
      </c>
    </row>
    <row r="20" spans="1:11" ht="15" customHeight="1" x14ac:dyDescent="0.25">
      <c r="A20" s="75" t="s">
        <v>12</v>
      </c>
      <c r="B20" s="79">
        <f t="shared" si="0"/>
        <v>3.7254901960784315</v>
      </c>
      <c r="C20" s="69">
        <f t="shared" si="1"/>
        <v>4.087293280301445</v>
      </c>
      <c r="D20" s="70">
        <f>I20-Jan.!I20</f>
        <v>608</v>
      </c>
      <c r="E20" s="71">
        <f>J20-Jan.!J20</f>
        <v>781</v>
      </c>
      <c r="F20" s="72">
        <f t="shared" si="2"/>
        <v>-22.151088348271443</v>
      </c>
      <c r="G20" s="73">
        <f t="shared" si="3"/>
        <v>3.8514442916093539</v>
      </c>
      <c r="H20" s="74">
        <f t="shared" si="4"/>
        <v>3.5650200548870594</v>
      </c>
      <c r="I20" s="75">
        <v>1204</v>
      </c>
      <c r="J20" s="76">
        <v>1351</v>
      </c>
      <c r="K20" s="77">
        <f t="shared" si="5"/>
        <v>-10.880829015544037</v>
      </c>
    </row>
    <row r="21" spans="1:11" ht="15" customHeight="1" x14ac:dyDescent="0.25">
      <c r="A21" s="24" t="s">
        <v>83</v>
      </c>
      <c r="B21" s="18">
        <f t="shared" si="0"/>
        <v>3.0637254901960783E-2</v>
      </c>
      <c r="C21" s="19">
        <f t="shared" si="1"/>
        <v>0</v>
      </c>
      <c r="D21" s="25">
        <f>I21-Jan.!I21</f>
        <v>5</v>
      </c>
      <c r="E21" s="26">
        <f>J21-Jan.!J21</f>
        <v>0</v>
      </c>
      <c r="F21" s="20" t="str">
        <f t="shared" si="2"/>
        <v xml:space="preserve"> </v>
      </c>
      <c r="G21" s="21">
        <f t="shared" si="3"/>
        <v>1.5994369981766416E-2</v>
      </c>
      <c r="H21" s="22">
        <f t="shared" si="4"/>
        <v>0</v>
      </c>
      <c r="I21" s="24">
        <v>5</v>
      </c>
      <c r="J21" s="27">
        <v>0</v>
      </c>
      <c r="K21" s="23" t="str">
        <f t="shared" si="5"/>
        <v xml:space="preserve"> </v>
      </c>
    </row>
    <row r="22" spans="1:11" ht="15" customHeight="1" x14ac:dyDescent="0.25">
      <c r="A22" s="75" t="s">
        <v>13</v>
      </c>
      <c r="B22" s="79">
        <f t="shared" si="0"/>
        <v>1.0355392156862744</v>
      </c>
      <c r="C22" s="69">
        <f t="shared" si="1"/>
        <v>0.32970483567092318</v>
      </c>
      <c r="D22" s="70">
        <f>I22-Jan.!I22</f>
        <v>169</v>
      </c>
      <c r="E22" s="71">
        <f>J22-Jan.!J22</f>
        <v>63</v>
      </c>
      <c r="F22" s="72">
        <f t="shared" si="2"/>
        <v>168.25396825396825</v>
      </c>
      <c r="G22" s="73">
        <f t="shared" si="3"/>
        <v>1.0460317968075239</v>
      </c>
      <c r="H22" s="74">
        <f t="shared" si="4"/>
        <v>0.38526493561325731</v>
      </c>
      <c r="I22" s="75">
        <v>327</v>
      </c>
      <c r="J22" s="76">
        <v>146</v>
      </c>
      <c r="K22" s="77">
        <f t="shared" si="5"/>
        <v>123.97260273972603</v>
      </c>
    </row>
    <row r="23" spans="1:11" ht="15" customHeight="1" x14ac:dyDescent="0.25">
      <c r="A23" s="29" t="s">
        <v>14</v>
      </c>
      <c r="B23" s="18">
        <f t="shared" si="0"/>
        <v>2.8247549019607843</v>
      </c>
      <c r="C23" s="19">
        <f t="shared" si="1"/>
        <v>2.7161398367176055</v>
      </c>
      <c r="D23" s="25">
        <f>I23-Jan.!I23</f>
        <v>461</v>
      </c>
      <c r="E23" s="26">
        <f>J23-Jan.!J23</f>
        <v>519</v>
      </c>
      <c r="F23" s="20">
        <f t="shared" si="2"/>
        <v>-11.175337186897877</v>
      </c>
      <c r="G23" s="21">
        <f t="shared" si="3"/>
        <v>3.1125043984517449</v>
      </c>
      <c r="H23" s="22">
        <f t="shared" si="4"/>
        <v>2.7469917669411021</v>
      </c>
      <c r="I23" s="24">
        <v>973</v>
      </c>
      <c r="J23" s="27">
        <v>1041</v>
      </c>
      <c r="K23" s="23">
        <f t="shared" si="5"/>
        <v>-6.5321805955811669</v>
      </c>
    </row>
    <row r="24" spans="1:11" ht="15" customHeight="1" x14ac:dyDescent="0.25">
      <c r="A24" s="75" t="s">
        <v>33</v>
      </c>
      <c r="B24" s="79">
        <f t="shared" si="0"/>
        <v>0.46568627450980393</v>
      </c>
      <c r="C24" s="69">
        <f t="shared" si="1"/>
        <v>0.61754239062172911</v>
      </c>
      <c r="D24" s="70">
        <f>I24-Jan.!I24</f>
        <v>76</v>
      </c>
      <c r="E24" s="71">
        <f>J24-Jan.!J24</f>
        <v>118</v>
      </c>
      <c r="F24" s="72">
        <f t="shared" si="2"/>
        <v>-35.593220338983045</v>
      </c>
      <c r="G24" s="73">
        <f t="shared" si="3"/>
        <v>0.40305812354051374</v>
      </c>
      <c r="H24" s="74">
        <f t="shared" si="4"/>
        <v>0.55942579691788052</v>
      </c>
      <c r="I24" s="75">
        <v>126</v>
      </c>
      <c r="J24" s="76">
        <v>212</v>
      </c>
      <c r="K24" s="77">
        <f t="shared" si="5"/>
        <v>-40.566037735849058</v>
      </c>
    </row>
    <row r="25" spans="1:11" ht="15" customHeight="1" x14ac:dyDescent="0.25">
      <c r="A25" s="24" t="s">
        <v>15</v>
      </c>
      <c r="B25" s="18">
        <f t="shared" si="0"/>
        <v>0.95588235294117652</v>
      </c>
      <c r="C25" s="19">
        <f t="shared" si="1"/>
        <v>1.6589909985346449</v>
      </c>
      <c r="D25" s="25">
        <f>I25-Jan.!I25</f>
        <v>156</v>
      </c>
      <c r="E25" s="26">
        <f>J25-Jan.!J25</f>
        <v>317</v>
      </c>
      <c r="F25" s="20">
        <f t="shared" si="2"/>
        <v>-50.788643533123029</v>
      </c>
      <c r="G25" s="21">
        <f t="shared" si="3"/>
        <v>1.0620261667892901</v>
      </c>
      <c r="H25" s="22">
        <f t="shared" si="4"/>
        <v>1.7917458306945324</v>
      </c>
      <c r="I25" s="24">
        <v>332</v>
      </c>
      <c r="J25" s="27">
        <v>679</v>
      </c>
      <c r="K25" s="23">
        <f t="shared" si="5"/>
        <v>-51.104565537555231</v>
      </c>
    </row>
    <row r="26" spans="1:11" ht="15" customHeight="1" x14ac:dyDescent="0.25">
      <c r="A26" s="75" t="s">
        <v>16</v>
      </c>
      <c r="B26" s="79">
        <f t="shared" si="0"/>
        <v>1.6544117647058825</v>
      </c>
      <c r="C26" s="69">
        <f t="shared" si="1"/>
        <v>1.5909566673644546</v>
      </c>
      <c r="D26" s="70">
        <f>I26-Jan.!I26</f>
        <v>270</v>
      </c>
      <c r="E26" s="71">
        <f>J26-Jan.!J26</f>
        <v>304</v>
      </c>
      <c r="F26" s="72">
        <f t="shared" si="2"/>
        <v>-11.184210526315795</v>
      </c>
      <c r="G26" s="73">
        <f t="shared" si="3"/>
        <v>1.8137615559323119</v>
      </c>
      <c r="H26" s="74">
        <f t="shared" si="4"/>
        <v>1.4170360987967068</v>
      </c>
      <c r="I26" s="75">
        <v>567</v>
      </c>
      <c r="J26" s="76">
        <v>537</v>
      </c>
      <c r="K26" s="77">
        <f t="shared" si="5"/>
        <v>5.5865921787709567</v>
      </c>
    </row>
    <row r="27" spans="1:11" ht="15" customHeight="1" x14ac:dyDescent="0.25">
      <c r="A27" s="29" t="s">
        <v>43</v>
      </c>
      <c r="B27" s="18">
        <f t="shared" si="0"/>
        <v>1.1029411764705883</v>
      </c>
      <c r="C27" s="19">
        <f t="shared" si="1"/>
        <v>1.1827506803433117</v>
      </c>
      <c r="D27" s="25">
        <f>I27-Jan.!I27</f>
        <v>180</v>
      </c>
      <c r="E27" s="26">
        <f>J27-Jan.!J27</f>
        <v>226</v>
      </c>
      <c r="F27" s="20">
        <f t="shared" si="2"/>
        <v>-20.353982300884951</v>
      </c>
      <c r="G27" s="21">
        <f t="shared" si="3"/>
        <v>1.2731518505486068</v>
      </c>
      <c r="H27" s="22">
        <f t="shared" si="4"/>
        <v>1.1373232003377665</v>
      </c>
      <c r="I27" s="24">
        <v>398</v>
      </c>
      <c r="J27" s="27">
        <v>431</v>
      </c>
      <c r="K27" s="23">
        <f t="shared" si="5"/>
        <v>-7.6566125290023166</v>
      </c>
    </row>
    <row r="28" spans="1:11" ht="15" customHeight="1" x14ac:dyDescent="0.25">
      <c r="A28" s="75" t="s">
        <v>17</v>
      </c>
      <c r="B28" s="79">
        <f t="shared" si="0"/>
        <v>0.17769607843137256</v>
      </c>
      <c r="C28" s="69">
        <f t="shared" si="1"/>
        <v>0.27213732468076202</v>
      </c>
      <c r="D28" s="70">
        <f>I28-Jan.!I28</f>
        <v>29</v>
      </c>
      <c r="E28" s="71">
        <f>J28-Jan.!J28</f>
        <v>52</v>
      </c>
      <c r="F28" s="72">
        <f t="shared" si="2"/>
        <v>-44.230769230769234</v>
      </c>
      <c r="G28" s="73">
        <f t="shared" si="3"/>
        <v>0.23351780173378969</v>
      </c>
      <c r="H28" s="74">
        <f t="shared" si="4"/>
        <v>0.25596369009921888</v>
      </c>
      <c r="I28" s="75">
        <v>73</v>
      </c>
      <c r="J28" s="76">
        <v>97</v>
      </c>
      <c r="K28" s="77">
        <f t="shared" si="5"/>
        <v>-24.742268041237111</v>
      </c>
    </row>
    <row r="29" spans="1:11" ht="15" customHeight="1" x14ac:dyDescent="0.25">
      <c r="A29" s="24" t="s">
        <v>18</v>
      </c>
      <c r="B29" s="18">
        <f t="shared" si="0"/>
        <v>0.15318627450980393</v>
      </c>
      <c r="C29" s="19">
        <f t="shared" si="1"/>
        <v>6.2800921080175848E-2</v>
      </c>
      <c r="D29" s="25">
        <f>I29-Jan.!I29</f>
        <v>25</v>
      </c>
      <c r="E29" s="26">
        <f>J29-Jan.!J29</f>
        <v>12</v>
      </c>
      <c r="F29" s="20">
        <f t="shared" si="2"/>
        <v>108.33333333333334</v>
      </c>
      <c r="G29" s="21">
        <f t="shared" si="3"/>
        <v>0.15994369981766418</v>
      </c>
      <c r="H29" s="22">
        <f t="shared" si="4"/>
        <v>0.11082963901203294</v>
      </c>
      <c r="I29" s="24">
        <v>50</v>
      </c>
      <c r="J29" s="27">
        <v>42</v>
      </c>
      <c r="K29" s="23">
        <f t="shared" si="5"/>
        <v>19.047619047619051</v>
      </c>
    </row>
    <row r="30" spans="1:11" ht="15" customHeight="1" x14ac:dyDescent="0.25">
      <c r="A30" s="75" t="s">
        <v>19</v>
      </c>
      <c r="B30" s="79">
        <f t="shared" si="0"/>
        <v>1.9607843137254901</v>
      </c>
      <c r="C30" s="69">
        <f t="shared" si="1"/>
        <v>1.7793594306049825</v>
      </c>
      <c r="D30" s="70">
        <f>I30-Jan.!I30</f>
        <v>320</v>
      </c>
      <c r="E30" s="71">
        <f>J30-Jan.!J30</f>
        <v>340</v>
      </c>
      <c r="F30" s="72">
        <f t="shared" si="2"/>
        <v>-5.8823529411764639</v>
      </c>
      <c r="G30" s="73">
        <f t="shared" si="3"/>
        <v>2.1976264354947062</v>
      </c>
      <c r="H30" s="74">
        <f t="shared" si="4"/>
        <v>1.7785518260502429</v>
      </c>
      <c r="I30" s="75">
        <v>687</v>
      </c>
      <c r="J30" s="76">
        <v>674</v>
      </c>
      <c r="K30" s="77">
        <f t="shared" si="5"/>
        <v>1.9287833827893195</v>
      </c>
    </row>
    <row r="31" spans="1:11" ht="15" customHeight="1" x14ac:dyDescent="0.25">
      <c r="A31" s="29" t="s">
        <v>66</v>
      </c>
      <c r="B31" s="18">
        <f t="shared" si="0"/>
        <v>9.1482843137254903</v>
      </c>
      <c r="C31" s="19">
        <f t="shared" si="1"/>
        <v>10.335984927778942</v>
      </c>
      <c r="D31" s="25">
        <f>I31-Jan.!I31</f>
        <v>1493</v>
      </c>
      <c r="E31" s="26">
        <f>J31-Jan.!J31</f>
        <v>1975</v>
      </c>
      <c r="F31" s="20">
        <f t="shared" si="2"/>
        <v>-24.405063291139243</v>
      </c>
      <c r="G31" s="21">
        <f t="shared" si="3"/>
        <v>9.9868846166149527</v>
      </c>
      <c r="H31" s="22">
        <f t="shared" si="4"/>
        <v>10.032721131517839</v>
      </c>
      <c r="I31" s="24">
        <v>3122</v>
      </c>
      <c r="J31" s="27">
        <v>3802</v>
      </c>
      <c r="K31" s="23">
        <f t="shared" si="5"/>
        <v>-17.885323513940037</v>
      </c>
    </row>
    <row r="32" spans="1:11" ht="15" customHeight="1" x14ac:dyDescent="0.25">
      <c r="A32" s="75" t="s">
        <v>42</v>
      </c>
      <c r="B32" s="79">
        <f t="shared" si="0"/>
        <v>1.6053921568627449</v>
      </c>
      <c r="C32" s="69">
        <f t="shared" si="1"/>
        <v>1.7950596608750262</v>
      </c>
      <c r="D32" s="70">
        <f>I32-Jan.!I32</f>
        <v>262</v>
      </c>
      <c r="E32" s="71">
        <f>J32-Jan.!J32</f>
        <v>343</v>
      </c>
      <c r="F32" s="72">
        <f t="shared" si="2"/>
        <v>-23.615160349854222</v>
      </c>
      <c r="G32" s="73">
        <f t="shared" si="3"/>
        <v>1.6090336201657018</v>
      </c>
      <c r="H32" s="74">
        <f t="shared" si="4"/>
        <v>2.0371543170783197</v>
      </c>
      <c r="I32" s="75">
        <v>503</v>
      </c>
      <c r="J32" s="76">
        <v>772</v>
      </c>
      <c r="K32" s="77">
        <f t="shared" si="5"/>
        <v>-34.844559585492235</v>
      </c>
    </row>
    <row r="33" spans="1:11" ht="15" customHeight="1" x14ac:dyDescent="0.25">
      <c r="A33" s="24" t="s">
        <v>20</v>
      </c>
      <c r="B33" s="18">
        <f t="shared" si="0"/>
        <v>0.90686274509803932</v>
      </c>
      <c r="C33" s="19">
        <f t="shared" si="1"/>
        <v>1.5804898471844253</v>
      </c>
      <c r="D33" s="25">
        <f>I33-Jan.!I33</f>
        <v>148</v>
      </c>
      <c r="E33" s="26">
        <f>J33-Jan.!J33</f>
        <v>302</v>
      </c>
      <c r="F33" s="20">
        <f t="shared" si="2"/>
        <v>-50.993377483443709</v>
      </c>
      <c r="G33" s="21">
        <f t="shared" si="3"/>
        <v>1.0332363008221106</v>
      </c>
      <c r="H33" s="22">
        <f t="shared" si="4"/>
        <v>1.4988389275913026</v>
      </c>
      <c r="I33" s="24">
        <v>323</v>
      </c>
      <c r="J33" s="27">
        <v>568</v>
      </c>
      <c r="K33" s="23">
        <f t="shared" si="5"/>
        <v>-43.133802816901408</v>
      </c>
    </row>
    <row r="34" spans="1:11" ht="15" customHeight="1" x14ac:dyDescent="0.25">
      <c r="A34" s="75" t="s">
        <v>21</v>
      </c>
      <c r="B34" s="79">
        <f t="shared" si="0"/>
        <v>0.8884803921568627</v>
      </c>
      <c r="C34" s="69">
        <f t="shared" si="1"/>
        <v>1.3920870839438979</v>
      </c>
      <c r="D34" s="70">
        <f>I34-Jan.!I34</f>
        <v>145</v>
      </c>
      <c r="E34" s="71">
        <f>J34-Jan.!J34</f>
        <v>266</v>
      </c>
      <c r="F34" s="72">
        <f t="shared" si="2"/>
        <v>-45.488721804511279</v>
      </c>
      <c r="G34" s="73">
        <f t="shared" si="3"/>
        <v>0.91487796295703916</v>
      </c>
      <c r="H34" s="74">
        <f t="shared" si="4"/>
        <v>1.2560692421363733</v>
      </c>
      <c r="I34" s="75">
        <v>286</v>
      </c>
      <c r="J34" s="76">
        <v>476</v>
      </c>
      <c r="K34" s="77">
        <f t="shared" si="5"/>
        <v>-39.915966386554622</v>
      </c>
    </row>
    <row r="35" spans="1:11" ht="15" customHeight="1" x14ac:dyDescent="0.25">
      <c r="A35" s="29" t="s">
        <v>22</v>
      </c>
      <c r="B35" s="18">
        <f t="shared" si="0"/>
        <v>2.2303921568627452</v>
      </c>
      <c r="C35" s="19">
        <f t="shared" si="1"/>
        <v>1.8840276324052754</v>
      </c>
      <c r="D35" s="25">
        <f>I35-Jan.!I35</f>
        <v>364</v>
      </c>
      <c r="E35" s="26">
        <f>J35-Jan.!J35</f>
        <v>360</v>
      </c>
      <c r="F35" s="20">
        <f t="shared" si="2"/>
        <v>1.1111111111111143</v>
      </c>
      <c r="G35" s="21">
        <f t="shared" si="3"/>
        <v>2.0056939957135089</v>
      </c>
      <c r="H35" s="22">
        <f t="shared" si="4"/>
        <v>1.9949335022165928</v>
      </c>
      <c r="I35" s="24">
        <v>627</v>
      </c>
      <c r="J35" s="27">
        <v>756</v>
      </c>
      <c r="K35" s="23">
        <f t="shared" si="5"/>
        <v>-17.063492063492063</v>
      </c>
    </row>
    <row r="36" spans="1:11" ht="15" customHeight="1" x14ac:dyDescent="0.25">
      <c r="A36" s="75" t="s">
        <v>23</v>
      </c>
      <c r="B36" s="79">
        <f t="shared" si="0"/>
        <v>4.2095588235294121</v>
      </c>
      <c r="C36" s="69">
        <f t="shared" si="1"/>
        <v>2.915009420138162</v>
      </c>
      <c r="D36" s="70">
        <f>I36-Jan.!I36</f>
        <v>687</v>
      </c>
      <c r="E36" s="71">
        <f>J36-Jan.!J36</f>
        <v>557</v>
      </c>
      <c r="F36" s="72">
        <f t="shared" si="2"/>
        <v>23.339317773788153</v>
      </c>
      <c r="G36" s="73">
        <f t="shared" si="3"/>
        <v>3.8418476696202934</v>
      </c>
      <c r="H36" s="74">
        <f t="shared" si="4"/>
        <v>2.4567236647667299</v>
      </c>
      <c r="I36" s="75">
        <v>1201</v>
      </c>
      <c r="J36" s="76">
        <v>931</v>
      </c>
      <c r="K36" s="77">
        <f t="shared" si="5"/>
        <v>29.001074113856077</v>
      </c>
    </row>
    <row r="37" spans="1:11" ht="15" customHeight="1" x14ac:dyDescent="0.25">
      <c r="A37" s="24" t="s">
        <v>24</v>
      </c>
      <c r="B37" s="18">
        <f t="shared" si="0"/>
        <v>1.7095588235294119</v>
      </c>
      <c r="C37" s="19">
        <f t="shared" si="1"/>
        <v>1.2560184216035168</v>
      </c>
      <c r="D37" s="25">
        <f>I37-Jan.!I37</f>
        <v>279</v>
      </c>
      <c r="E37" s="26">
        <f>J37-Jan.!J37</f>
        <v>240</v>
      </c>
      <c r="F37" s="20">
        <f t="shared" si="2"/>
        <v>16.25</v>
      </c>
      <c r="G37" s="21">
        <f t="shared" si="3"/>
        <v>1.9673075077572693</v>
      </c>
      <c r="H37" s="22">
        <f t="shared" si="4"/>
        <v>1.3800928857926957</v>
      </c>
      <c r="I37" s="24">
        <v>615</v>
      </c>
      <c r="J37" s="27">
        <v>523</v>
      </c>
      <c r="K37" s="23">
        <f t="shared" si="5"/>
        <v>17.590822179732314</v>
      </c>
    </row>
    <row r="38" spans="1:11" ht="15" customHeight="1" x14ac:dyDescent="0.25">
      <c r="A38" s="75" t="s">
        <v>25</v>
      </c>
      <c r="B38" s="79">
        <f t="shared" si="0"/>
        <v>3.9338235294117645</v>
      </c>
      <c r="C38" s="69">
        <f t="shared" si="1"/>
        <v>5.3433117019049607</v>
      </c>
      <c r="D38" s="70">
        <f>I38-Jan.!I38</f>
        <v>642</v>
      </c>
      <c r="E38" s="71">
        <f>J38-Jan.!J38</f>
        <v>1021</v>
      </c>
      <c r="F38" s="72">
        <f t="shared" si="2"/>
        <v>-37.120470127326151</v>
      </c>
      <c r="G38" s="73">
        <f t="shared" si="3"/>
        <v>3.6083298678865039</v>
      </c>
      <c r="H38" s="74">
        <f t="shared" si="4"/>
        <v>5.1060797973400884</v>
      </c>
      <c r="I38" s="75">
        <v>1128</v>
      </c>
      <c r="J38" s="76">
        <v>1935</v>
      </c>
      <c r="K38" s="77">
        <f t="shared" si="5"/>
        <v>-41.70542635658915</v>
      </c>
    </row>
    <row r="39" spans="1:11" ht="15" customHeight="1" x14ac:dyDescent="0.25">
      <c r="A39" s="29" t="s">
        <v>76</v>
      </c>
      <c r="B39" s="18">
        <f t="shared" si="0"/>
        <v>7.3100490196078436</v>
      </c>
      <c r="C39" s="19">
        <f t="shared" si="1"/>
        <v>5.8195520200962951</v>
      </c>
      <c r="D39" s="25">
        <f>I39-Jan.!I39</f>
        <v>1193</v>
      </c>
      <c r="E39" s="26">
        <f>J39-Jan.!J39</f>
        <v>1112</v>
      </c>
      <c r="F39" s="20">
        <f t="shared" si="2"/>
        <v>7.2841726618704996</v>
      </c>
      <c r="G39" s="21">
        <f t="shared" si="3"/>
        <v>6.912766706119446</v>
      </c>
      <c r="H39" s="22">
        <f t="shared" si="4"/>
        <v>5.6259235803251002</v>
      </c>
      <c r="I39" s="24">
        <v>2161</v>
      </c>
      <c r="J39" s="27">
        <v>2132</v>
      </c>
      <c r="K39" s="23">
        <f t="shared" si="5"/>
        <v>1.3602251407129415</v>
      </c>
    </row>
    <row r="40" spans="1:11" ht="15" customHeight="1" x14ac:dyDescent="0.25">
      <c r="A40" s="75" t="s">
        <v>41</v>
      </c>
      <c r="B40" s="79">
        <f t="shared" si="0"/>
        <v>8.5968137254901968</v>
      </c>
      <c r="C40" s="69">
        <f t="shared" si="1"/>
        <v>8.0489847184425365</v>
      </c>
      <c r="D40" s="70">
        <f>I40-Jan.!I40</f>
        <v>1403</v>
      </c>
      <c r="E40" s="71">
        <f>J40-Jan.!J40</f>
        <v>1538</v>
      </c>
      <c r="F40" s="72">
        <f t="shared" si="2"/>
        <v>-8.7776332899869942</v>
      </c>
      <c r="G40" s="73">
        <f t="shared" si="3"/>
        <v>7.7604683151530658</v>
      </c>
      <c r="H40" s="74">
        <f t="shared" si="4"/>
        <v>7.9744564070086552</v>
      </c>
      <c r="I40" s="75">
        <v>2426</v>
      </c>
      <c r="J40" s="76">
        <v>3022</v>
      </c>
      <c r="K40" s="77">
        <f t="shared" si="5"/>
        <v>-19.722038385175381</v>
      </c>
    </row>
    <row r="41" spans="1:11" ht="15" customHeight="1" x14ac:dyDescent="0.25">
      <c r="A41" s="24" t="s">
        <v>26</v>
      </c>
      <c r="B41" s="18">
        <f t="shared" si="0"/>
        <v>0.12254901960784313</v>
      </c>
      <c r="C41" s="19">
        <f t="shared" si="1"/>
        <v>0.13606866234038101</v>
      </c>
      <c r="D41" s="25">
        <f>I41-Jan.!I41</f>
        <v>20</v>
      </c>
      <c r="E41" s="26">
        <f>J41-Jan.!J41</f>
        <v>26</v>
      </c>
      <c r="F41" s="20">
        <f t="shared" si="2"/>
        <v>-23.07692307692308</v>
      </c>
      <c r="G41" s="21">
        <f t="shared" si="3"/>
        <v>0.13755158184319119</v>
      </c>
      <c r="H41" s="22">
        <f t="shared" si="4"/>
        <v>0.16096685666033356</v>
      </c>
      <c r="I41" s="24">
        <v>43</v>
      </c>
      <c r="J41" s="27">
        <v>61</v>
      </c>
      <c r="K41" s="23">
        <f t="shared" si="5"/>
        <v>-29.508196721311478</v>
      </c>
    </row>
    <row r="42" spans="1:11" ht="15" customHeight="1" x14ac:dyDescent="0.25">
      <c r="A42" s="75" t="s">
        <v>44</v>
      </c>
      <c r="B42" s="79">
        <f t="shared" si="0"/>
        <v>6.1274509803921568E-3</v>
      </c>
      <c r="C42" s="69">
        <f t="shared" si="1"/>
        <v>5.2334100900146537E-3</v>
      </c>
      <c r="D42" s="70">
        <f>I42-Jan.!I42</f>
        <v>1</v>
      </c>
      <c r="E42" s="71">
        <f>J42-Jan.!J42</f>
        <v>1</v>
      </c>
      <c r="F42" s="72">
        <f t="shared" si="2"/>
        <v>0</v>
      </c>
      <c r="G42" s="73">
        <f t="shared" si="3"/>
        <v>3.1988739963532838E-3</v>
      </c>
      <c r="H42" s="74">
        <f t="shared" si="4"/>
        <v>2.6388009288579269E-3</v>
      </c>
      <c r="I42" s="75">
        <v>1</v>
      </c>
      <c r="J42" s="76">
        <v>1</v>
      </c>
      <c r="K42" s="77">
        <f t="shared" si="5"/>
        <v>0</v>
      </c>
    </row>
    <row r="43" spans="1:11" ht="15" customHeight="1" x14ac:dyDescent="0.25">
      <c r="A43" s="29" t="s">
        <v>27</v>
      </c>
      <c r="B43" s="18">
        <f t="shared" si="0"/>
        <v>0.61887254901960786</v>
      </c>
      <c r="C43" s="19">
        <f t="shared" si="1"/>
        <v>0.64370944107180239</v>
      </c>
      <c r="D43" s="25">
        <f>I43-Jan.!I43</f>
        <v>101</v>
      </c>
      <c r="E43" s="26">
        <f>J43-Jan.!J43</f>
        <v>123</v>
      </c>
      <c r="F43" s="20">
        <f t="shared" si="2"/>
        <v>-17.886178861788622</v>
      </c>
      <c r="G43" s="21">
        <f t="shared" si="3"/>
        <v>0.67176353923418952</v>
      </c>
      <c r="H43" s="22">
        <f t="shared" si="4"/>
        <v>0.62803462106818664</v>
      </c>
      <c r="I43" s="24">
        <v>210</v>
      </c>
      <c r="J43" s="27">
        <v>238</v>
      </c>
      <c r="K43" s="23">
        <f t="shared" si="5"/>
        <v>-11.764705882352942</v>
      </c>
    </row>
    <row r="44" spans="1:11" ht="15" customHeight="1" x14ac:dyDescent="0.25">
      <c r="A44" s="75" t="s">
        <v>28</v>
      </c>
      <c r="B44" s="79">
        <f t="shared" si="0"/>
        <v>1.7769607843137254</v>
      </c>
      <c r="C44" s="69">
        <f t="shared" si="1"/>
        <v>1.4915218756541762</v>
      </c>
      <c r="D44" s="70">
        <f>I44-Jan.!I44</f>
        <v>290</v>
      </c>
      <c r="E44" s="71">
        <f>J44-Jan.!J44</f>
        <v>285</v>
      </c>
      <c r="F44" s="72">
        <f t="shared" si="2"/>
        <v>1.7543859649122737</v>
      </c>
      <c r="G44" s="73">
        <f t="shared" si="3"/>
        <v>1.7337897060234797</v>
      </c>
      <c r="H44" s="74">
        <f t="shared" si="4"/>
        <v>1.4143972978678487</v>
      </c>
      <c r="I44" s="75">
        <v>542</v>
      </c>
      <c r="J44" s="76">
        <v>536</v>
      </c>
      <c r="K44" s="77">
        <f t="shared" si="5"/>
        <v>1.119402985074629</v>
      </c>
    </row>
    <row r="45" spans="1:11" ht="15" customHeight="1" x14ac:dyDescent="0.25">
      <c r="A45" s="24" t="s">
        <v>78</v>
      </c>
      <c r="B45" s="18">
        <f t="shared" si="0"/>
        <v>1.0477941176470587</v>
      </c>
      <c r="C45" s="19">
        <f t="shared" si="1"/>
        <v>0.55997487963156789</v>
      </c>
      <c r="D45" s="25">
        <f>I45-Jan.!I45</f>
        <v>171</v>
      </c>
      <c r="E45" s="26">
        <f>J45-Jan.!J45</f>
        <v>107</v>
      </c>
      <c r="F45" s="20">
        <f t="shared" ref="F45:F48" si="9">IF(E45&gt;0,(D45*100/E45)-100," ")</f>
        <v>59.813084112149539</v>
      </c>
      <c r="G45" s="21">
        <f t="shared" si="3"/>
        <v>0.74853651514666841</v>
      </c>
      <c r="H45" s="22">
        <f t="shared" si="4"/>
        <v>0.81802828794595739</v>
      </c>
      <c r="I45" s="24">
        <v>234</v>
      </c>
      <c r="J45" s="27">
        <v>310</v>
      </c>
      <c r="K45" s="23">
        <f t="shared" ref="K45:K48" si="10">IF(J45&gt;0,(I45*100/J45)-100," ")</f>
        <v>-24.516129032258064</v>
      </c>
    </row>
    <row r="46" spans="1:11" ht="15" customHeight="1" x14ac:dyDescent="0.25">
      <c r="A46" s="75" t="s">
        <v>79</v>
      </c>
      <c r="B46" s="79">
        <f t="shared" si="0"/>
        <v>5.3921568627450984</v>
      </c>
      <c r="C46" s="69">
        <f t="shared" si="1"/>
        <v>3.6790872932803018</v>
      </c>
      <c r="D46" s="70">
        <f>I46-Jan.!I46</f>
        <v>880</v>
      </c>
      <c r="E46" s="71">
        <f>J46-Jan.!J46</f>
        <v>703</v>
      </c>
      <c r="F46" s="72">
        <f t="shared" si="9"/>
        <v>25.177809388335703</v>
      </c>
      <c r="G46" s="73">
        <f t="shared" si="3"/>
        <v>5.2333578580339717</v>
      </c>
      <c r="H46" s="74">
        <f t="shared" si="4"/>
        <v>4.0426430230103438</v>
      </c>
      <c r="I46" s="75">
        <v>1636</v>
      </c>
      <c r="J46" s="76">
        <v>1532</v>
      </c>
      <c r="K46" s="77">
        <f t="shared" si="10"/>
        <v>6.7885117493472649</v>
      </c>
    </row>
    <row r="47" spans="1:11" ht="15" customHeight="1" x14ac:dyDescent="0.25">
      <c r="A47" s="29" t="s">
        <v>80</v>
      </c>
      <c r="B47" s="18">
        <f t="shared" si="0"/>
        <v>9.4914215686274499</v>
      </c>
      <c r="C47" s="19">
        <f t="shared" si="1"/>
        <v>11.482101737492149</v>
      </c>
      <c r="D47" s="25">
        <f>I47-Jan.!I47</f>
        <v>1549</v>
      </c>
      <c r="E47" s="26">
        <f>J47-Jan.!J47</f>
        <v>2194</v>
      </c>
      <c r="F47" s="20">
        <f t="shared" si="9"/>
        <v>-29.398359161349134</v>
      </c>
      <c r="G47" s="21">
        <f t="shared" si="3"/>
        <v>9.1039953936214442</v>
      </c>
      <c r="H47" s="22">
        <f t="shared" si="4"/>
        <v>11.576419674899725</v>
      </c>
      <c r="I47" s="24">
        <v>2846</v>
      </c>
      <c r="J47" s="27">
        <v>4387</v>
      </c>
      <c r="K47" s="23">
        <f t="shared" si="10"/>
        <v>-35.126510143606112</v>
      </c>
    </row>
    <row r="48" spans="1:11" ht="15" customHeight="1" x14ac:dyDescent="0.25">
      <c r="A48" s="75" t="s">
        <v>81</v>
      </c>
      <c r="B48" s="79">
        <f t="shared" si="0"/>
        <v>3.2843137254901964</v>
      </c>
      <c r="C48" s="69">
        <f t="shared" si="1"/>
        <v>3.2290140255390414</v>
      </c>
      <c r="D48" s="70">
        <f>I48-Jan.!I48</f>
        <v>536</v>
      </c>
      <c r="E48" s="71">
        <f>J48-Jan.!J48</f>
        <v>617</v>
      </c>
      <c r="F48" s="72">
        <f t="shared" si="9"/>
        <v>-13.128038897893035</v>
      </c>
      <c r="G48" s="73">
        <f t="shared" si="3"/>
        <v>4.0369789833978436</v>
      </c>
      <c r="H48" s="74">
        <f t="shared" si="4"/>
        <v>4.2669411019632681</v>
      </c>
      <c r="I48" s="75">
        <v>1262</v>
      </c>
      <c r="J48" s="76">
        <v>1617</v>
      </c>
      <c r="K48" s="77">
        <f t="shared" si="10"/>
        <v>-21.954236239950532</v>
      </c>
    </row>
    <row r="49" spans="1:15" ht="3" customHeight="1" x14ac:dyDescent="0.25">
      <c r="A49" s="167"/>
      <c r="B49" s="168"/>
      <c r="C49" s="30"/>
      <c r="D49" s="169"/>
      <c r="E49" s="170"/>
      <c r="F49" s="171"/>
      <c r="G49" s="31"/>
      <c r="H49" s="30"/>
      <c r="I49" s="167"/>
      <c r="J49" s="172"/>
      <c r="K49" s="65"/>
    </row>
    <row r="50" spans="1:15" ht="15" customHeight="1" x14ac:dyDescent="0.25">
      <c r="A50" s="29" t="s">
        <v>29</v>
      </c>
      <c r="B50" s="18">
        <f>D50/$D$52*100</f>
        <v>1.1580882352941178</v>
      </c>
      <c r="C50" s="19">
        <f>E50/$E$52*100</f>
        <v>0.59660875026167048</v>
      </c>
      <c r="D50" s="25">
        <v>189</v>
      </c>
      <c r="E50" s="26">
        <v>114</v>
      </c>
      <c r="F50" s="20">
        <f t="shared" si="2"/>
        <v>65.78947368421052</v>
      </c>
      <c r="G50" s="21">
        <f>I50/$I$52*100</f>
        <v>1.0268385528294039</v>
      </c>
      <c r="H50" s="22">
        <f>J50/$J$52*100</f>
        <v>0.59373020899303364</v>
      </c>
      <c r="I50" s="24">
        <v>321</v>
      </c>
      <c r="J50" s="27">
        <v>225</v>
      </c>
      <c r="K50" s="23">
        <f t="shared" si="5"/>
        <v>42.666666666666657</v>
      </c>
    </row>
    <row r="51" spans="1:15" s="32" customFormat="1" ht="3" customHeight="1" x14ac:dyDescent="0.25">
      <c r="A51" s="157"/>
      <c r="B51" s="158"/>
      <c r="C51" s="159"/>
      <c r="D51" s="160">
        <v>189</v>
      </c>
      <c r="E51" s="161"/>
      <c r="F51" s="162"/>
      <c r="G51" s="163"/>
      <c r="H51" s="159"/>
      <c r="I51" s="164"/>
      <c r="J51" s="165"/>
      <c r="K51" s="166"/>
    </row>
    <row r="52" spans="1:15" s="155" customFormat="1" ht="20.100000000000001" customHeight="1" x14ac:dyDescent="0.2">
      <c r="A52" s="203" t="s">
        <v>30</v>
      </c>
      <c r="B52" s="204">
        <f>SUM(B10:B50)</f>
        <v>98.841911764705884</v>
      </c>
      <c r="C52" s="205">
        <f>SUM(C10:C50)</f>
        <v>100</v>
      </c>
      <c r="D52" s="206">
        <f>SUM(D10:D51)</f>
        <v>16320</v>
      </c>
      <c r="E52" s="207">
        <f>SUM(E10:E51)</f>
        <v>19108</v>
      </c>
      <c r="F52" s="208">
        <f>100/E52*D52-100</f>
        <v>-14.590747330960852</v>
      </c>
      <c r="G52" s="209">
        <f>SUM(G10:G50)</f>
        <v>100</v>
      </c>
      <c r="H52" s="205">
        <f>SUM(H10:H50)</f>
        <v>100.00000000000001</v>
      </c>
      <c r="I52" s="210">
        <f>SUM(I10:I50)</f>
        <v>31261</v>
      </c>
      <c r="J52" s="207">
        <f>SUM(J10:J51)</f>
        <v>37896</v>
      </c>
      <c r="K52" s="211">
        <f>100/J52*I52-100</f>
        <v>-17.508444162972353</v>
      </c>
    </row>
    <row r="53" spans="1:15" ht="3" customHeight="1" x14ac:dyDescent="0.25">
      <c r="A53" s="157"/>
      <c r="B53" s="158"/>
      <c r="C53" s="159"/>
      <c r="D53" s="160"/>
      <c r="E53" s="161"/>
      <c r="F53" s="162"/>
      <c r="G53" s="163"/>
      <c r="H53" s="159"/>
      <c r="I53" s="164"/>
      <c r="J53" s="165"/>
      <c r="K53" s="166"/>
      <c r="O53" s="32"/>
    </row>
    <row r="54" spans="1:15" ht="15" customHeight="1" x14ac:dyDescent="0.25">
      <c r="A54" s="131" t="s">
        <v>34</v>
      </c>
      <c r="B54" s="122">
        <f t="shared" ref="B54:B61" si="11">D54/$D$52*100</f>
        <v>46.219362745098039</v>
      </c>
      <c r="C54" s="132">
        <f t="shared" ref="C54:C61" si="12">E54/$E$52*100</f>
        <v>51.07284906845301</v>
      </c>
      <c r="D54" s="124">
        <f>I54-Jan.!I54</f>
        <v>7543</v>
      </c>
      <c r="E54" s="125">
        <f>J54-Jan.!J54</f>
        <v>9759</v>
      </c>
      <c r="F54" s="126">
        <f t="shared" ref="F54:F60" si="13">100/E54*D54-100</f>
        <v>-22.707244594733069</v>
      </c>
      <c r="G54" s="133">
        <f t="shared" ref="G54:G61" si="14">I54/$I$52*100</f>
        <v>48.139854771120568</v>
      </c>
      <c r="H54" s="134">
        <f t="shared" ref="H54:H61" si="15">J54/$J$52*100</f>
        <v>52.549081697276755</v>
      </c>
      <c r="I54" s="128">
        <v>15049</v>
      </c>
      <c r="J54" s="125">
        <v>19914</v>
      </c>
      <c r="K54" s="130">
        <f t="shared" ref="K54:K60" si="16">100/J54*I54-100</f>
        <v>-24.430049211609926</v>
      </c>
    </row>
    <row r="55" spans="1:15" ht="15" customHeight="1" x14ac:dyDescent="0.25">
      <c r="A55" s="185" t="s">
        <v>67</v>
      </c>
      <c r="B55" s="86">
        <f>D55/$D$52*100</f>
        <v>46.053921568627452</v>
      </c>
      <c r="C55" s="121">
        <f>E55/$E$52*100</f>
        <v>55.981787732886744</v>
      </c>
      <c r="D55" s="186">
        <f>I55-Jan.!I55</f>
        <v>7516</v>
      </c>
      <c r="E55" s="182">
        <f>J55-Jan.!J55</f>
        <v>10697</v>
      </c>
      <c r="F55" s="90">
        <f>100/E55*D55-100</f>
        <v>-29.737309526035347</v>
      </c>
      <c r="G55" s="187">
        <f>I55/$I$52*100</f>
        <v>46.329292089184612</v>
      </c>
      <c r="H55" s="188">
        <f>J55/$J$52*100</f>
        <v>55.538843149672786</v>
      </c>
      <c r="I55" s="106">
        <v>14483</v>
      </c>
      <c r="J55" s="182">
        <v>21047</v>
      </c>
      <c r="K55" s="93">
        <f>100/J55*I55-100</f>
        <v>-31.187342614149287</v>
      </c>
      <c r="N55" s="37"/>
    </row>
    <row r="56" spans="1:15" ht="15" customHeight="1" x14ac:dyDescent="0.25">
      <c r="A56" s="109" t="s">
        <v>38</v>
      </c>
      <c r="B56" s="177">
        <f>D56/$D$52*100</f>
        <v>16.176470588235293</v>
      </c>
      <c r="C56" s="118">
        <f>E56/$E$52*100</f>
        <v>24.989533179819968</v>
      </c>
      <c r="D56" s="111">
        <f>I56-Jan.!I56</f>
        <v>2640</v>
      </c>
      <c r="E56" s="112">
        <f>J56-Jan.!J56</f>
        <v>4775</v>
      </c>
      <c r="F56" s="113">
        <f>100/E56*D56-100</f>
        <v>-44.712041884816749</v>
      </c>
      <c r="G56" s="119">
        <f>I56/$I$52*100</f>
        <v>17.421067784139982</v>
      </c>
      <c r="H56" s="120">
        <f>J56/$J$52*100</f>
        <v>25.29290690310323</v>
      </c>
      <c r="I56" s="115">
        <v>5446</v>
      </c>
      <c r="J56" s="112">
        <v>9585</v>
      </c>
      <c r="K56" s="117">
        <f>100/J56*I56-100</f>
        <v>-43.182055294731349</v>
      </c>
    </row>
    <row r="57" spans="1:15" ht="15" customHeight="1" x14ac:dyDescent="0.25">
      <c r="A57" s="29" t="s">
        <v>75</v>
      </c>
      <c r="B57" s="18">
        <f t="shared" si="11"/>
        <v>20.85171568627451</v>
      </c>
      <c r="C57" s="33">
        <f t="shared" si="12"/>
        <v>10.644756123089804</v>
      </c>
      <c r="D57" s="25">
        <f>I57-Jan.!I57</f>
        <v>3403</v>
      </c>
      <c r="E57" s="26">
        <f>J57-Jan.!J57</f>
        <v>2034</v>
      </c>
      <c r="F57" s="20">
        <f t="shared" si="13"/>
        <v>67.305801376597856</v>
      </c>
      <c r="G57" s="34">
        <f t="shared" si="14"/>
        <v>20.962221298103067</v>
      </c>
      <c r="H57" s="35">
        <f t="shared" si="15"/>
        <v>10.705615368376611</v>
      </c>
      <c r="I57" s="24">
        <v>6553</v>
      </c>
      <c r="J57" s="26">
        <v>4057</v>
      </c>
      <c r="K57" s="23">
        <f>100/J57*I57-100</f>
        <v>61.52329307369979</v>
      </c>
    </row>
    <row r="58" spans="1:15" ht="15" customHeight="1" x14ac:dyDescent="0.25">
      <c r="A58" s="94" t="s">
        <v>77</v>
      </c>
      <c r="B58" s="86">
        <f t="shared" ref="B58" si="17">D58/$D$52*100</f>
        <v>7.1629901960784306</v>
      </c>
      <c r="C58" s="103">
        <f t="shared" ref="C58" si="18">E58/$E$52*100</f>
        <v>4.0087921289512245</v>
      </c>
      <c r="D58" s="88">
        <f>I58-Jan.!I58</f>
        <v>1169</v>
      </c>
      <c r="E58" s="89">
        <f>J58-Jan.!J58</f>
        <v>766</v>
      </c>
      <c r="F58" s="90">
        <f>100/E58*D58-100</f>
        <v>52.61096605744126</v>
      </c>
      <c r="G58" s="104">
        <f t="shared" ref="G58" si="19">I58/$I$52*100</f>
        <v>7.437382041521384</v>
      </c>
      <c r="H58" s="105">
        <f t="shared" ref="H58" si="20">J58/$J$52*100</f>
        <v>3.7814017310534092</v>
      </c>
      <c r="I58" s="85">
        <v>2325</v>
      </c>
      <c r="J58" s="189">
        <v>1433</v>
      </c>
      <c r="K58" s="93">
        <f>100/J58*I58-100</f>
        <v>62.247034193998616</v>
      </c>
    </row>
    <row r="59" spans="1:15" ht="15" customHeight="1" x14ac:dyDescent="0.25">
      <c r="A59" s="29" t="s">
        <v>35</v>
      </c>
      <c r="B59" s="18">
        <f t="shared" si="11"/>
        <v>8.4558823529411775</v>
      </c>
      <c r="C59" s="33">
        <f t="shared" si="12"/>
        <v>4.1029935105714888</v>
      </c>
      <c r="D59" s="25">
        <f>I59-Jan.!I59</f>
        <v>1380</v>
      </c>
      <c r="E59" s="26">
        <f>J59-Jan.!J59</f>
        <v>784</v>
      </c>
      <c r="F59" s="20">
        <f t="shared" si="13"/>
        <v>76.020408163265301</v>
      </c>
      <c r="G59" s="34">
        <f t="shared" si="14"/>
        <v>7.7156840792041201</v>
      </c>
      <c r="H59" s="35">
        <f t="shared" si="15"/>
        <v>4.1244458518049401</v>
      </c>
      <c r="I59" s="24">
        <v>2412</v>
      </c>
      <c r="J59" s="26">
        <v>1563</v>
      </c>
      <c r="K59" s="23">
        <f t="shared" si="16"/>
        <v>54.31861804222649</v>
      </c>
    </row>
    <row r="60" spans="1:15" ht="15" customHeight="1" x14ac:dyDescent="0.25">
      <c r="A60" s="94" t="s">
        <v>36</v>
      </c>
      <c r="B60" s="86">
        <f t="shared" si="11"/>
        <v>0.12254901960784313</v>
      </c>
      <c r="C60" s="103">
        <f t="shared" si="12"/>
        <v>0.24597027423068873</v>
      </c>
      <c r="D60" s="88">
        <f>I60-Jan.!I60</f>
        <v>20</v>
      </c>
      <c r="E60" s="89">
        <f>J60-Jan.!J60</f>
        <v>47</v>
      </c>
      <c r="F60" s="90">
        <f t="shared" si="13"/>
        <v>-57.446808510638299</v>
      </c>
      <c r="G60" s="104">
        <f t="shared" si="14"/>
        <v>0.11835833786507149</v>
      </c>
      <c r="H60" s="105">
        <f t="shared" si="15"/>
        <v>0.51720498205615373</v>
      </c>
      <c r="I60" s="85">
        <v>37</v>
      </c>
      <c r="J60" s="189">
        <v>196</v>
      </c>
      <c r="K60" s="93">
        <f t="shared" si="16"/>
        <v>-81.122448979591837</v>
      </c>
      <c r="M60" s="37"/>
    </row>
    <row r="61" spans="1:15" ht="15" customHeight="1" x14ac:dyDescent="0.25">
      <c r="A61" s="29" t="s">
        <v>37</v>
      </c>
      <c r="B61" s="18">
        <f t="shared" si="11"/>
        <v>1.8382352941176471E-2</v>
      </c>
      <c r="C61" s="33">
        <f t="shared" si="12"/>
        <v>2.6167050450073268E-2</v>
      </c>
      <c r="D61" s="25">
        <f>I61-Jan.!I61</f>
        <v>3</v>
      </c>
      <c r="E61" s="26">
        <f>J61-Jan.!J61</f>
        <v>5</v>
      </c>
      <c r="F61" s="20">
        <f>IF(E61&gt;0,100/E61*D61-100," ")</f>
        <v>-40</v>
      </c>
      <c r="G61" s="34">
        <f t="shared" si="14"/>
        <v>1.5994369981766416E-2</v>
      </c>
      <c r="H61" s="35">
        <f t="shared" si="15"/>
        <v>3.9582013932868906E-2</v>
      </c>
      <c r="I61" s="24">
        <v>5</v>
      </c>
      <c r="J61" s="26">
        <v>15</v>
      </c>
      <c r="K61" s="23">
        <f>IF(J61&gt;0,100/J61*I61-100," ")</f>
        <v>-66.666666666666657</v>
      </c>
    </row>
    <row r="62" spans="1:15" ht="15" customHeight="1" x14ac:dyDescent="0.25">
      <c r="A62" s="190" t="s">
        <v>68</v>
      </c>
      <c r="B62" s="191">
        <f>D62/$D$52*100</f>
        <v>36.611519607843135</v>
      </c>
      <c r="C62" s="200">
        <f>E62/$E$52*100</f>
        <v>19.028679087293281</v>
      </c>
      <c r="D62" s="193">
        <f>I62-Jan.!I62</f>
        <v>5975</v>
      </c>
      <c r="E62" s="194">
        <f>J62-Jan.!J62</f>
        <v>3636</v>
      </c>
      <c r="F62" s="195">
        <f>100/E62*D62-100</f>
        <v>64.328932893289334</v>
      </c>
      <c r="G62" s="201">
        <f>I62/$I$52*100</f>
        <v>36.249640126675409</v>
      </c>
      <c r="H62" s="202">
        <f>J62/$J$52*100</f>
        <v>19.16824994722398</v>
      </c>
      <c r="I62" s="197">
        <v>11332</v>
      </c>
      <c r="J62" s="194">
        <v>7264</v>
      </c>
      <c r="K62" s="199">
        <f>100/J62*I62-100</f>
        <v>56.002202643171813</v>
      </c>
      <c r="M62" s="37"/>
    </row>
    <row r="63" spans="1:15" ht="15" customHeight="1" x14ac:dyDescent="0.25">
      <c r="A63" s="176" t="s">
        <v>46</v>
      </c>
      <c r="B63" s="61"/>
      <c r="C63" s="62"/>
      <c r="D63" s="97"/>
      <c r="E63" s="66"/>
      <c r="F63" s="98"/>
      <c r="G63" s="63"/>
      <c r="H63" s="64"/>
      <c r="I63" s="99"/>
      <c r="J63" s="66"/>
      <c r="K63" s="65"/>
    </row>
    <row r="64" spans="1:15" s="32" customFormat="1" x14ac:dyDescent="0.2">
      <c r="A64" s="148" t="s">
        <v>84</v>
      </c>
      <c r="B64" s="148"/>
      <c r="C64" s="148"/>
      <c r="D64" s="148"/>
      <c r="E64" s="148"/>
      <c r="F64" s="151"/>
      <c r="G64" s="151"/>
      <c r="H64" s="151"/>
      <c r="I64" s="149"/>
      <c r="J64" s="149"/>
      <c r="K64" s="150"/>
    </row>
    <row r="65" spans="1:10" ht="12.75" customHeight="1" x14ac:dyDescent="0.2">
      <c r="I65" s="37"/>
    </row>
    <row r="66" spans="1:10" x14ac:dyDescent="0.2">
      <c r="A66" s="38"/>
    </row>
    <row r="67" spans="1:10" x14ac:dyDescent="0.2">
      <c r="A67" s="38"/>
      <c r="E67" s="37"/>
      <c r="J67" s="37"/>
    </row>
    <row r="68" spans="1:10" x14ac:dyDescent="0.2">
      <c r="A68" s="38"/>
    </row>
  </sheetData>
  <mergeCells count="2">
    <mergeCell ref="B8:C8"/>
    <mergeCell ref="G8:H8"/>
  </mergeCells>
  <phoneticPr fontId="6" type="noConversion"/>
  <pageMargins left="0.59055118110236227" right="0.11811023622047245" top="0.43307086614173229" bottom="0.43307086614173229" header="0.43307086614173229" footer="0.43307086614173229"/>
  <pageSetup paperSize="9" scale="82" orientation="portrait" r:id="rId1"/>
  <headerFooter alignWithMargins="0"/>
  <ignoredErrors>
    <ignoredError sqref="F61 K6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O67"/>
  <sheetViews>
    <sheetView zoomScaleNormal="100" zoomScaleSheetLayoutView="100" workbookViewId="0">
      <selection activeCell="M12" sqref="M12"/>
    </sheetView>
  </sheetViews>
  <sheetFormatPr baseColWidth="10" defaultColWidth="11.42578125" defaultRowHeight="12.75" x14ac:dyDescent="0.2"/>
  <cols>
    <col min="1" max="1" width="21.7109375" style="1" customWidth="1"/>
    <col min="2" max="5" width="9.7109375" style="1" customWidth="1"/>
    <col min="6" max="8" width="9.7109375" style="6" customWidth="1"/>
    <col min="9" max="11" width="9.7109375" style="1" customWidth="1"/>
    <col min="12" max="16384" width="11.42578125" style="1"/>
  </cols>
  <sheetData>
    <row r="1" spans="1:11" ht="35.1" customHeight="1" x14ac:dyDescent="0.25">
      <c r="A1" s="39"/>
      <c r="B1" s="39"/>
      <c r="C1" s="39"/>
      <c r="D1" s="40"/>
      <c r="E1" s="40"/>
      <c r="F1" s="41"/>
      <c r="G1" s="41"/>
      <c r="H1" s="41"/>
      <c r="I1" s="40"/>
      <c r="J1" s="38"/>
      <c r="K1" s="45"/>
    </row>
    <row r="2" spans="1:11" ht="35.1" customHeight="1" x14ac:dyDescent="0.25">
      <c r="A2" s="39"/>
      <c r="B2" s="39"/>
      <c r="C2" s="39"/>
      <c r="D2" s="40"/>
      <c r="E2" s="40"/>
      <c r="F2" s="41"/>
      <c r="G2" s="41"/>
      <c r="H2" s="41"/>
      <c r="I2" s="40"/>
      <c r="J2" s="40"/>
      <c r="K2" s="46"/>
    </row>
    <row r="3" spans="1:11" ht="30" customHeight="1" x14ac:dyDescent="0.25">
      <c r="A3" s="42" t="s">
        <v>0</v>
      </c>
      <c r="B3" s="42"/>
      <c r="C3" s="42"/>
      <c r="D3" s="42"/>
      <c r="E3" s="42"/>
      <c r="F3" s="41"/>
      <c r="G3" s="41"/>
      <c r="H3" s="41"/>
      <c r="I3" s="38"/>
      <c r="J3" s="38"/>
      <c r="K3" s="43" t="s">
        <v>57</v>
      </c>
    </row>
    <row r="4" spans="1:11" ht="30" customHeight="1" x14ac:dyDescent="0.25">
      <c r="A4" s="42" t="s">
        <v>1</v>
      </c>
      <c r="B4" s="42"/>
      <c r="C4" s="42"/>
      <c r="D4" s="42"/>
      <c r="E4" s="42"/>
      <c r="F4" s="48"/>
      <c r="G4" s="49"/>
      <c r="H4" s="49"/>
      <c r="I4" s="38"/>
      <c r="J4" s="38"/>
      <c r="K4" s="43" t="s">
        <v>58</v>
      </c>
    </row>
    <row r="5" spans="1:11" ht="3" customHeight="1" x14ac:dyDescent="0.2">
      <c r="A5" s="40"/>
      <c r="B5" s="40"/>
      <c r="C5" s="40"/>
      <c r="D5" s="40"/>
      <c r="E5" s="40"/>
      <c r="F5" s="41"/>
      <c r="G5" s="41"/>
      <c r="H5" s="41"/>
      <c r="I5" s="40"/>
      <c r="J5" s="40"/>
      <c r="K5" s="47"/>
    </row>
    <row r="6" spans="1:11" ht="15" customHeight="1" x14ac:dyDescent="0.25">
      <c r="A6" s="44" t="s">
        <v>71</v>
      </c>
      <c r="B6" s="44"/>
      <c r="C6" s="44"/>
      <c r="D6" s="40"/>
      <c r="E6" s="40"/>
      <c r="F6" s="50"/>
      <c r="G6" s="50"/>
      <c r="H6" s="50"/>
      <c r="I6" s="51"/>
      <c r="J6" s="52"/>
      <c r="K6" s="53"/>
    </row>
    <row r="7" spans="1:11" ht="3" customHeight="1" x14ac:dyDescent="0.25">
      <c r="A7" s="44"/>
      <c r="B7" s="44"/>
      <c r="C7" s="44"/>
      <c r="D7" s="40"/>
      <c r="E7" s="40"/>
      <c r="F7" s="50"/>
      <c r="G7" s="50"/>
      <c r="H7" s="50"/>
      <c r="I7" s="51"/>
      <c r="J7" s="52"/>
      <c r="K7" s="53"/>
    </row>
    <row r="8" spans="1:11" ht="15" customHeight="1" x14ac:dyDescent="0.25">
      <c r="A8" s="44"/>
      <c r="B8" s="499" t="s">
        <v>32</v>
      </c>
      <c r="C8" s="499"/>
      <c r="D8" s="40"/>
      <c r="E8" s="40"/>
      <c r="F8" s="50"/>
      <c r="G8" s="499" t="s">
        <v>32</v>
      </c>
      <c r="H8" s="499"/>
      <c r="I8" s="51"/>
      <c r="J8" s="52"/>
      <c r="K8" s="53"/>
    </row>
    <row r="9" spans="1:11" s="17" customFormat="1" ht="15" customHeight="1" x14ac:dyDescent="0.25">
      <c r="A9" s="96" t="s">
        <v>2</v>
      </c>
      <c r="B9" s="9">
        <f>Feb.!B9+31</f>
        <v>42797</v>
      </c>
      <c r="C9" s="10">
        <f>Feb.!C9+31</f>
        <v>42431</v>
      </c>
      <c r="D9" s="11">
        <f>Feb.!D9+31</f>
        <v>42797</v>
      </c>
      <c r="E9" s="12">
        <f>Feb.!E9+31</f>
        <v>42431</v>
      </c>
      <c r="F9" s="13" t="s">
        <v>3</v>
      </c>
      <c r="G9" s="14" t="s">
        <v>47</v>
      </c>
      <c r="H9" s="10" t="s">
        <v>48</v>
      </c>
      <c r="I9" s="15" t="s">
        <v>47</v>
      </c>
      <c r="J9" s="12" t="s">
        <v>48</v>
      </c>
      <c r="K9" s="16" t="s">
        <v>3</v>
      </c>
    </row>
    <row r="10" spans="1:11" ht="15" customHeight="1" x14ac:dyDescent="0.25">
      <c r="A10" s="68" t="s">
        <v>4</v>
      </c>
      <c r="B10" s="81">
        <f t="shared" ref="B10:B48" si="0">D10/$D$52*100</f>
        <v>0.57457600253605967</v>
      </c>
      <c r="C10" s="69">
        <f t="shared" ref="C10:C48" si="1">E10/$E$52*100</f>
        <v>0.74048758259284575</v>
      </c>
      <c r="D10" s="70">
        <f>I10-Feb.!I10</f>
        <v>145</v>
      </c>
      <c r="E10" s="71">
        <f>J10-Feb.!J10</f>
        <v>130</v>
      </c>
      <c r="F10" s="72">
        <f t="shared" ref="F10:F50" si="2">IF(E10&gt;0,(D10*100/E10)-100," ")</f>
        <v>11.538461538461533</v>
      </c>
      <c r="G10" s="73">
        <f t="shared" ref="G10:G48" si="3">I10/$I$52*100</f>
        <v>0.6035718710728003</v>
      </c>
      <c r="H10" s="74">
        <f t="shared" ref="H10:H48" si="4">J10/$J$52*100</f>
        <v>0.93233787780422717</v>
      </c>
      <c r="I10" s="75">
        <v>341</v>
      </c>
      <c r="J10" s="76">
        <v>517</v>
      </c>
      <c r="K10" s="77">
        <f>IF(J10&gt;0,(I10*100/J10)-100," ")</f>
        <v>-34.042553191489361</v>
      </c>
    </row>
    <row r="11" spans="1:11" ht="15" customHeight="1" x14ac:dyDescent="0.25">
      <c r="A11" s="28" t="s">
        <v>39</v>
      </c>
      <c r="B11" s="18">
        <f t="shared" si="0"/>
        <v>3.1700744967506737E-2</v>
      </c>
      <c r="C11" s="19">
        <f t="shared" si="1"/>
        <v>4.5568466621098196E-2</v>
      </c>
      <c r="D11" s="25">
        <f>I11-Feb.!I11</f>
        <v>8</v>
      </c>
      <c r="E11" s="26">
        <f>J11-Feb.!J11</f>
        <v>8</v>
      </c>
      <c r="F11" s="20">
        <f t="shared" ref="F11" si="5">IF(E11&gt;0,(D11*100/E11)-100," ")</f>
        <v>0</v>
      </c>
      <c r="G11" s="21">
        <f t="shared" si="3"/>
        <v>2.6550082305255147E-2</v>
      </c>
      <c r="H11" s="22">
        <f t="shared" si="4"/>
        <v>4.688739811007718E-2</v>
      </c>
      <c r="I11" s="24">
        <v>15</v>
      </c>
      <c r="J11" s="27">
        <v>26</v>
      </c>
      <c r="K11" s="23">
        <f t="shared" ref="K11:K50" si="6">IF(J11&gt;0,(I11*100/J11)-100," ")</f>
        <v>-42.307692307692307</v>
      </c>
    </row>
    <row r="12" spans="1:11" ht="15" customHeight="1" x14ac:dyDescent="0.25">
      <c r="A12" s="75" t="s">
        <v>5</v>
      </c>
      <c r="B12" s="79">
        <f t="shared" si="0"/>
        <v>9.5102234902520205E-2</v>
      </c>
      <c r="C12" s="69">
        <f t="shared" si="1"/>
        <v>2.2784233310549098E-2</v>
      </c>
      <c r="D12" s="70">
        <f>I12-Feb.!I12</f>
        <v>24</v>
      </c>
      <c r="E12" s="71">
        <f>J12-Feb.!J12</f>
        <v>4</v>
      </c>
      <c r="F12" s="72">
        <f t="shared" si="2"/>
        <v>500</v>
      </c>
      <c r="G12" s="73">
        <f t="shared" si="3"/>
        <v>0.11151034568207162</v>
      </c>
      <c r="H12" s="74">
        <f t="shared" si="4"/>
        <v>4.8690759575849382E-2</v>
      </c>
      <c r="I12" s="75">
        <v>63</v>
      </c>
      <c r="J12" s="76">
        <v>27</v>
      </c>
      <c r="K12" s="77">
        <f t="shared" si="6"/>
        <v>133.33333333333334</v>
      </c>
    </row>
    <row r="13" spans="1:11" ht="15" customHeight="1" x14ac:dyDescent="0.25">
      <c r="A13" s="29" t="s">
        <v>6</v>
      </c>
      <c r="B13" s="18">
        <f t="shared" si="0"/>
        <v>6.7641464574417496</v>
      </c>
      <c r="C13" s="19">
        <f t="shared" si="1"/>
        <v>6.0776942355889725</v>
      </c>
      <c r="D13" s="25">
        <f>I13-Feb.!I13</f>
        <v>1707</v>
      </c>
      <c r="E13" s="26">
        <f>J13-Feb.!J13</f>
        <v>1067</v>
      </c>
      <c r="F13" s="20">
        <f t="shared" si="2"/>
        <v>59.981255857544511</v>
      </c>
      <c r="G13" s="21">
        <f t="shared" si="3"/>
        <v>6.483530098943306</v>
      </c>
      <c r="H13" s="22">
        <f t="shared" si="4"/>
        <v>5.3523768304118873</v>
      </c>
      <c r="I13" s="24">
        <v>3663</v>
      </c>
      <c r="J13" s="27">
        <v>2968</v>
      </c>
      <c r="K13" s="23">
        <f t="shared" si="6"/>
        <v>23.416442048517524</v>
      </c>
    </row>
    <row r="14" spans="1:11" ht="15" customHeight="1" x14ac:dyDescent="0.25">
      <c r="A14" s="78" t="s">
        <v>7</v>
      </c>
      <c r="B14" s="79">
        <f t="shared" si="0"/>
        <v>10.132350610239341</v>
      </c>
      <c r="C14" s="69">
        <f t="shared" si="1"/>
        <v>9.256094782410571</v>
      </c>
      <c r="D14" s="70">
        <f>I14-Feb.!I14</f>
        <v>2557</v>
      </c>
      <c r="E14" s="71">
        <f>J14-Feb.!J14</f>
        <v>1625</v>
      </c>
      <c r="F14" s="72">
        <f t="shared" si="2"/>
        <v>57.353846153846149</v>
      </c>
      <c r="G14" s="73">
        <f t="shared" si="3"/>
        <v>9.1863284776182805</v>
      </c>
      <c r="H14" s="74">
        <f t="shared" si="4"/>
        <v>9.5596191300584294</v>
      </c>
      <c r="I14" s="75">
        <v>5190</v>
      </c>
      <c r="J14" s="76">
        <v>5301</v>
      </c>
      <c r="K14" s="77">
        <f t="shared" si="6"/>
        <v>-2.0939445387662659</v>
      </c>
    </row>
    <row r="15" spans="1:11" ht="15" customHeight="1" x14ac:dyDescent="0.25">
      <c r="A15" s="29" t="s">
        <v>8</v>
      </c>
      <c r="B15" s="18">
        <f t="shared" si="0"/>
        <v>1.1887779362815026E-2</v>
      </c>
      <c r="C15" s="19">
        <f t="shared" si="1"/>
        <v>3.4176349965823652E-2</v>
      </c>
      <c r="D15" s="25">
        <f>I15-Feb.!I15</f>
        <v>3</v>
      </c>
      <c r="E15" s="26">
        <f>J15-Feb.!J15</f>
        <v>6</v>
      </c>
      <c r="F15" s="20">
        <f t="shared" si="2"/>
        <v>-50</v>
      </c>
      <c r="G15" s="21">
        <f t="shared" si="3"/>
        <v>2.6550082305255147E-2</v>
      </c>
      <c r="H15" s="22">
        <f t="shared" si="4"/>
        <v>2.5247060520810796E-2</v>
      </c>
      <c r="I15" s="24">
        <v>15</v>
      </c>
      <c r="J15" s="27">
        <v>14</v>
      </c>
      <c r="K15" s="23">
        <f t="shared" si="6"/>
        <v>7.1428571428571388</v>
      </c>
    </row>
    <row r="16" spans="1:11" ht="15" customHeight="1" x14ac:dyDescent="0.25">
      <c r="A16" s="75" t="s">
        <v>9</v>
      </c>
      <c r="B16" s="79">
        <f t="shared" si="0"/>
        <v>1.089713108258044</v>
      </c>
      <c r="C16" s="69">
        <f t="shared" si="1"/>
        <v>1.0993392572339939</v>
      </c>
      <c r="D16" s="70">
        <f>I16-Feb.!I16</f>
        <v>275</v>
      </c>
      <c r="E16" s="71">
        <f>J16-Feb.!J16</f>
        <v>193</v>
      </c>
      <c r="F16" s="72">
        <f t="shared" si="2"/>
        <v>42.487046632124361</v>
      </c>
      <c r="G16" s="73">
        <f t="shared" si="3"/>
        <v>1.5080446749384924</v>
      </c>
      <c r="H16" s="74">
        <f t="shared" si="4"/>
        <v>1.3272740388083388</v>
      </c>
      <c r="I16" s="75">
        <v>852</v>
      </c>
      <c r="J16" s="76">
        <v>736</v>
      </c>
      <c r="K16" s="77">
        <f t="shared" si="6"/>
        <v>15.760869565217391</v>
      </c>
    </row>
    <row r="17" spans="1:11" ht="15" customHeight="1" x14ac:dyDescent="0.25">
      <c r="A17" s="29" t="s">
        <v>10</v>
      </c>
      <c r="B17" s="18">
        <f t="shared" si="0"/>
        <v>2.2745284514186084</v>
      </c>
      <c r="C17" s="19">
        <f t="shared" si="1"/>
        <v>2.3809523809523809</v>
      </c>
      <c r="D17" s="25">
        <f>I17-Feb.!I17</f>
        <v>574</v>
      </c>
      <c r="E17" s="26">
        <f>J17-Feb.!J17</f>
        <v>418</v>
      </c>
      <c r="F17" s="20">
        <f t="shared" si="2"/>
        <v>37.320574162679435</v>
      </c>
      <c r="G17" s="21">
        <f t="shared" si="3"/>
        <v>2.3629573251677081</v>
      </c>
      <c r="H17" s="22">
        <f t="shared" si="4"/>
        <v>2.567986727259612</v>
      </c>
      <c r="I17" s="24">
        <v>1335</v>
      </c>
      <c r="J17" s="27">
        <v>1424</v>
      </c>
      <c r="K17" s="23">
        <f t="shared" si="6"/>
        <v>-6.25</v>
      </c>
    </row>
    <row r="18" spans="1:11" ht="15" customHeight="1" x14ac:dyDescent="0.25">
      <c r="A18" s="78" t="s">
        <v>40</v>
      </c>
      <c r="B18" s="79">
        <f t="shared" si="0"/>
        <v>0.15454113171659534</v>
      </c>
      <c r="C18" s="69">
        <f t="shared" si="1"/>
        <v>0.13100934153565733</v>
      </c>
      <c r="D18" s="70">
        <f>I18-Feb.!I18</f>
        <v>39</v>
      </c>
      <c r="E18" s="71">
        <f>J18-Feb.!J18</f>
        <v>23</v>
      </c>
      <c r="F18" s="72">
        <f t="shared" ref="F18" si="7">IF(E18&gt;0,(D18*100/E18)-100," ")</f>
        <v>69.565217391304344</v>
      </c>
      <c r="G18" s="73">
        <f t="shared" si="3"/>
        <v>0.19116059259783708</v>
      </c>
      <c r="H18" s="74">
        <f t="shared" si="4"/>
        <v>0.26148741253696889</v>
      </c>
      <c r="I18" s="75">
        <v>108</v>
      </c>
      <c r="J18" s="76">
        <v>145</v>
      </c>
      <c r="K18" s="77">
        <f t="shared" ref="K18" si="8">IF(J18&gt;0,(I18*100/J18)-100," ")</f>
        <v>-25.517241379310349</v>
      </c>
    </row>
    <row r="19" spans="1:11" ht="15" customHeight="1" x14ac:dyDescent="0.25">
      <c r="A19" s="29" t="s">
        <v>11</v>
      </c>
      <c r="B19" s="18">
        <f t="shared" si="0"/>
        <v>2.4013314312886354</v>
      </c>
      <c r="C19" s="19">
        <f t="shared" si="1"/>
        <v>2.5404420141262247</v>
      </c>
      <c r="D19" s="25">
        <f>I19-Feb.!I19</f>
        <v>606</v>
      </c>
      <c r="E19" s="26">
        <f>J19-Feb.!J19</f>
        <v>446</v>
      </c>
      <c r="F19" s="20">
        <f t="shared" si="2"/>
        <v>35.874439461883412</v>
      </c>
      <c r="G19" s="21">
        <f t="shared" si="3"/>
        <v>2.4567676159796097</v>
      </c>
      <c r="H19" s="22">
        <f t="shared" si="4"/>
        <v>2.9286590204140519</v>
      </c>
      <c r="I19" s="24">
        <v>1388</v>
      </c>
      <c r="J19" s="27">
        <v>1624</v>
      </c>
      <c r="K19" s="23">
        <f t="shared" si="6"/>
        <v>-14.532019704433495</v>
      </c>
    </row>
    <row r="20" spans="1:11" ht="15" customHeight="1" x14ac:dyDescent="0.25">
      <c r="A20" s="75" t="s">
        <v>12</v>
      </c>
      <c r="B20" s="79">
        <f t="shared" si="0"/>
        <v>3.4553812014582346</v>
      </c>
      <c r="C20" s="69">
        <f t="shared" si="1"/>
        <v>4.0840738209159264</v>
      </c>
      <c r="D20" s="70">
        <f>I20-Feb.!I20</f>
        <v>872</v>
      </c>
      <c r="E20" s="71">
        <f>J20-Feb.!J20</f>
        <v>717</v>
      </c>
      <c r="F20" s="72">
        <f t="shared" si="2"/>
        <v>21.617852161785223</v>
      </c>
      <c r="G20" s="73">
        <f t="shared" si="3"/>
        <v>3.6745313910473123</v>
      </c>
      <c r="H20" s="74">
        <f t="shared" si="4"/>
        <v>3.7293515112169087</v>
      </c>
      <c r="I20" s="75">
        <v>2076</v>
      </c>
      <c r="J20" s="76">
        <v>2068</v>
      </c>
      <c r="K20" s="77">
        <f t="shared" si="6"/>
        <v>0.38684719535783074</v>
      </c>
    </row>
    <row r="21" spans="1:11" ht="15" customHeight="1" x14ac:dyDescent="0.25">
      <c r="A21" s="24" t="s">
        <v>83</v>
      </c>
      <c r="B21" s="18">
        <f t="shared" si="0"/>
        <v>1.9812965604691712E-2</v>
      </c>
      <c r="C21" s="19">
        <f t="shared" si="1"/>
        <v>0</v>
      </c>
      <c r="D21" s="25">
        <f>I21-Feb.!I21</f>
        <v>5</v>
      </c>
      <c r="E21" s="26">
        <f>J21-Feb.!J21</f>
        <v>0</v>
      </c>
      <c r="F21" s="20" t="str">
        <f t="shared" si="2"/>
        <v xml:space="preserve"> </v>
      </c>
      <c r="G21" s="21">
        <f t="shared" si="3"/>
        <v>1.7700054870170099E-2</v>
      </c>
      <c r="H21" s="22">
        <f t="shared" si="4"/>
        <v>0</v>
      </c>
      <c r="I21" s="24">
        <v>10</v>
      </c>
      <c r="J21" s="27">
        <v>0</v>
      </c>
      <c r="K21" s="23" t="str">
        <f t="shared" si="6"/>
        <v xml:space="preserve"> </v>
      </c>
    </row>
    <row r="22" spans="1:11" ht="15" customHeight="1" x14ac:dyDescent="0.25">
      <c r="A22" s="75" t="s">
        <v>13</v>
      </c>
      <c r="B22" s="79">
        <f t="shared" si="0"/>
        <v>1.2680297987002696</v>
      </c>
      <c r="C22" s="69">
        <f t="shared" si="1"/>
        <v>0.29049897470950103</v>
      </c>
      <c r="D22" s="70">
        <f>I22-Feb.!I22</f>
        <v>320</v>
      </c>
      <c r="E22" s="71">
        <f>J22-Feb.!J22</f>
        <v>51</v>
      </c>
      <c r="F22" s="72">
        <f t="shared" si="2"/>
        <v>527.45098039215691</v>
      </c>
      <c r="G22" s="73">
        <f t="shared" si="3"/>
        <v>1.1451935501000055</v>
      </c>
      <c r="H22" s="74">
        <f t="shared" si="4"/>
        <v>0.35526220875712328</v>
      </c>
      <c r="I22" s="75">
        <v>647</v>
      </c>
      <c r="J22" s="76">
        <v>197</v>
      </c>
      <c r="K22" s="77">
        <f t="shared" si="6"/>
        <v>228.42639593908632</v>
      </c>
    </row>
    <row r="23" spans="1:11" ht="15" customHeight="1" x14ac:dyDescent="0.25">
      <c r="A23" s="29" t="s">
        <v>14</v>
      </c>
      <c r="B23" s="18">
        <f t="shared" si="0"/>
        <v>3.2176256142019333</v>
      </c>
      <c r="C23" s="19">
        <f t="shared" si="1"/>
        <v>2.9220779220779218</v>
      </c>
      <c r="D23" s="25">
        <f>I23-Feb.!I23</f>
        <v>812</v>
      </c>
      <c r="E23" s="26">
        <f>J23-Feb.!J23</f>
        <v>513</v>
      </c>
      <c r="F23" s="20">
        <f t="shared" si="2"/>
        <v>58.284600389863556</v>
      </c>
      <c r="G23" s="21">
        <f t="shared" si="3"/>
        <v>3.1594597943253624</v>
      </c>
      <c r="H23" s="22">
        <f t="shared" si="4"/>
        <v>2.8024237178099978</v>
      </c>
      <c r="I23" s="24">
        <v>1785</v>
      </c>
      <c r="J23" s="27">
        <v>1554</v>
      </c>
      <c r="K23" s="23">
        <f t="shared" si="6"/>
        <v>14.86486486486487</v>
      </c>
    </row>
    <row r="24" spans="1:11" ht="15" customHeight="1" x14ac:dyDescent="0.25">
      <c r="A24" s="75" t="s">
        <v>33</v>
      </c>
      <c r="B24" s="79">
        <f t="shared" si="0"/>
        <v>0.41607227769852595</v>
      </c>
      <c r="C24" s="69">
        <f t="shared" si="1"/>
        <v>0.49555707450444292</v>
      </c>
      <c r="D24" s="70">
        <f>I24-Feb.!I24</f>
        <v>105</v>
      </c>
      <c r="E24" s="71">
        <f>J24-Feb.!J24</f>
        <v>87</v>
      </c>
      <c r="F24" s="72">
        <f t="shared" si="2"/>
        <v>20.689655172413794</v>
      </c>
      <c r="G24" s="73">
        <f t="shared" si="3"/>
        <v>0.40887126750092928</v>
      </c>
      <c r="H24" s="74">
        <f t="shared" si="4"/>
        <v>0.53920507826588759</v>
      </c>
      <c r="I24" s="75">
        <v>231</v>
      </c>
      <c r="J24" s="76">
        <v>299</v>
      </c>
      <c r="K24" s="77">
        <f t="shared" si="6"/>
        <v>-22.742474916387962</v>
      </c>
    </row>
    <row r="25" spans="1:11" ht="15" customHeight="1" x14ac:dyDescent="0.25">
      <c r="A25" s="24" t="s">
        <v>15</v>
      </c>
      <c r="B25" s="18">
        <f t="shared" si="0"/>
        <v>1.125376446346489</v>
      </c>
      <c r="C25" s="19">
        <f t="shared" si="1"/>
        <v>1.2645249487354751</v>
      </c>
      <c r="D25" s="25">
        <f>I25-Feb.!I25</f>
        <v>284</v>
      </c>
      <c r="E25" s="26">
        <f>J25-Feb.!J25</f>
        <v>222</v>
      </c>
      <c r="F25" s="20">
        <f t="shared" si="2"/>
        <v>27.927927927927925</v>
      </c>
      <c r="G25" s="21">
        <f t="shared" si="3"/>
        <v>1.0903233800024781</v>
      </c>
      <c r="H25" s="22">
        <f t="shared" si="4"/>
        <v>1.6248286806607517</v>
      </c>
      <c r="I25" s="24">
        <v>616</v>
      </c>
      <c r="J25" s="27">
        <v>901</v>
      </c>
      <c r="K25" s="23">
        <f t="shared" si="6"/>
        <v>-31.631520532741405</v>
      </c>
    </row>
    <row r="26" spans="1:11" ht="15" customHeight="1" x14ac:dyDescent="0.25">
      <c r="A26" s="75" t="s">
        <v>16</v>
      </c>
      <c r="B26" s="79">
        <f t="shared" si="0"/>
        <v>1.7039150420034872</v>
      </c>
      <c r="C26" s="69">
        <f t="shared" si="1"/>
        <v>1.3841421736158579</v>
      </c>
      <c r="D26" s="70">
        <f>I26-Feb.!I26</f>
        <v>430</v>
      </c>
      <c r="E26" s="71">
        <f>J26-Feb.!J26</f>
        <v>243</v>
      </c>
      <c r="F26" s="72">
        <f t="shared" si="2"/>
        <v>76.954732510288068</v>
      </c>
      <c r="G26" s="73">
        <f t="shared" si="3"/>
        <v>1.7646954705559585</v>
      </c>
      <c r="H26" s="74">
        <f t="shared" si="4"/>
        <v>1.4066219433023155</v>
      </c>
      <c r="I26" s="75">
        <v>997</v>
      </c>
      <c r="J26" s="76">
        <v>780</v>
      </c>
      <c r="K26" s="77">
        <f t="shared" si="6"/>
        <v>27.820512820512818</v>
      </c>
    </row>
    <row r="27" spans="1:11" ht="15" customHeight="1" x14ac:dyDescent="0.25">
      <c r="A27" s="29" t="s">
        <v>43</v>
      </c>
      <c r="B27" s="18">
        <f t="shared" si="0"/>
        <v>1.089713108258044</v>
      </c>
      <c r="C27" s="19">
        <f t="shared" si="1"/>
        <v>1.3442697653223969</v>
      </c>
      <c r="D27" s="25">
        <f>I27-Feb.!I27</f>
        <v>275</v>
      </c>
      <c r="E27" s="26">
        <f>J27-Feb.!J27</f>
        <v>236</v>
      </c>
      <c r="F27" s="20">
        <f t="shared" si="2"/>
        <v>16.525423728813564</v>
      </c>
      <c r="G27" s="21">
        <f t="shared" si="3"/>
        <v>1.1912136927624475</v>
      </c>
      <c r="H27" s="22">
        <f t="shared" si="4"/>
        <v>1.2028420976700569</v>
      </c>
      <c r="I27" s="24">
        <v>673</v>
      </c>
      <c r="J27" s="27">
        <v>667</v>
      </c>
      <c r="K27" s="23">
        <f t="shared" si="6"/>
        <v>0.89955022488756242</v>
      </c>
    </row>
    <row r="28" spans="1:11" ht="15" customHeight="1" x14ac:dyDescent="0.25">
      <c r="A28" s="75" t="s">
        <v>17</v>
      </c>
      <c r="B28" s="79">
        <f t="shared" si="0"/>
        <v>0.17435409732128707</v>
      </c>
      <c r="C28" s="69">
        <f t="shared" si="1"/>
        <v>0.33606744133059924</v>
      </c>
      <c r="D28" s="70">
        <f>I28-Feb.!I28</f>
        <v>44</v>
      </c>
      <c r="E28" s="71">
        <f>J28-Feb.!J28</f>
        <v>59</v>
      </c>
      <c r="F28" s="72">
        <f t="shared" si="2"/>
        <v>-25.423728813559322</v>
      </c>
      <c r="G28" s="73">
        <f t="shared" si="3"/>
        <v>0.20709064198099011</v>
      </c>
      <c r="H28" s="74">
        <f t="shared" si="4"/>
        <v>0.28132438866046311</v>
      </c>
      <c r="I28" s="75">
        <v>117</v>
      </c>
      <c r="J28" s="76">
        <v>156</v>
      </c>
      <c r="K28" s="77">
        <f t="shared" si="6"/>
        <v>-25</v>
      </c>
    </row>
    <row r="29" spans="1:11" ht="15" customHeight="1" x14ac:dyDescent="0.25">
      <c r="A29" s="24" t="s">
        <v>18</v>
      </c>
      <c r="B29" s="18">
        <f t="shared" si="0"/>
        <v>0.12284038674908861</v>
      </c>
      <c r="C29" s="19">
        <f t="shared" si="1"/>
        <v>9.6832991569833674E-2</v>
      </c>
      <c r="D29" s="25">
        <f>I29-Feb.!I29</f>
        <v>31</v>
      </c>
      <c r="E29" s="26">
        <f>J29-Feb.!J29</f>
        <v>17</v>
      </c>
      <c r="F29" s="20">
        <f t="shared" si="2"/>
        <v>82.35294117647058</v>
      </c>
      <c r="G29" s="21">
        <f t="shared" si="3"/>
        <v>0.14337044444837779</v>
      </c>
      <c r="H29" s="22">
        <f t="shared" si="4"/>
        <v>0.10639832648055977</v>
      </c>
      <c r="I29" s="24">
        <v>81</v>
      </c>
      <c r="J29" s="27">
        <v>59</v>
      </c>
      <c r="K29" s="23">
        <f t="shared" si="6"/>
        <v>37.288135593220346</v>
      </c>
    </row>
    <row r="30" spans="1:11" ht="15" customHeight="1" x14ac:dyDescent="0.25">
      <c r="A30" s="75" t="s">
        <v>19</v>
      </c>
      <c r="B30" s="79">
        <f t="shared" si="0"/>
        <v>1.7633539388175623</v>
      </c>
      <c r="C30" s="69">
        <f t="shared" si="1"/>
        <v>1.8683071314650264</v>
      </c>
      <c r="D30" s="70">
        <f>I30-Feb.!I30</f>
        <v>445</v>
      </c>
      <c r="E30" s="71">
        <f>J30-Feb.!J30</f>
        <v>328</v>
      </c>
      <c r="F30" s="72">
        <f t="shared" si="2"/>
        <v>35.67073170731706</v>
      </c>
      <c r="G30" s="73">
        <f t="shared" si="3"/>
        <v>2.0036462113032552</v>
      </c>
      <c r="H30" s="74">
        <f t="shared" si="4"/>
        <v>1.8069681887037436</v>
      </c>
      <c r="I30" s="75">
        <v>1132</v>
      </c>
      <c r="J30" s="76">
        <v>1002</v>
      </c>
      <c r="K30" s="77">
        <f t="shared" si="6"/>
        <v>12.974051896207584</v>
      </c>
    </row>
    <row r="31" spans="1:11" ht="15" customHeight="1" x14ac:dyDescent="0.25">
      <c r="A31" s="29" t="s">
        <v>66</v>
      </c>
      <c r="B31" s="18">
        <f t="shared" si="0"/>
        <v>9.9223331748296086</v>
      </c>
      <c r="C31" s="19">
        <f t="shared" si="1"/>
        <v>9.1364775575301884</v>
      </c>
      <c r="D31" s="25">
        <f>I31-Feb.!I31</f>
        <v>2504</v>
      </c>
      <c r="E31" s="26">
        <f>J31-Feb.!J31</f>
        <v>1604</v>
      </c>
      <c r="F31" s="20">
        <f t="shared" si="2"/>
        <v>56.109725685785548</v>
      </c>
      <c r="G31" s="21">
        <f t="shared" si="3"/>
        <v>9.9580508699576971</v>
      </c>
      <c r="H31" s="22">
        <f t="shared" si="4"/>
        <v>9.7489720839645102</v>
      </c>
      <c r="I31" s="24">
        <v>5626</v>
      </c>
      <c r="J31" s="27">
        <v>5406</v>
      </c>
      <c r="K31" s="23">
        <f t="shared" si="6"/>
        <v>4.0695523492415902</v>
      </c>
    </row>
    <row r="32" spans="1:11" ht="15" customHeight="1" x14ac:dyDescent="0.25">
      <c r="A32" s="75" t="s">
        <v>42</v>
      </c>
      <c r="B32" s="79">
        <f t="shared" si="0"/>
        <v>2.0526232366460611</v>
      </c>
      <c r="C32" s="69">
        <f t="shared" si="1"/>
        <v>2.0505809979494192</v>
      </c>
      <c r="D32" s="70">
        <f>I32-Feb.!I32</f>
        <v>518</v>
      </c>
      <c r="E32" s="71">
        <f>J32-Feb.!J32</f>
        <v>360</v>
      </c>
      <c r="F32" s="72">
        <f t="shared" si="2"/>
        <v>43.888888888888886</v>
      </c>
      <c r="G32" s="73">
        <f t="shared" si="3"/>
        <v>1.807175602244367</v>
      </c>
      <c r="H32" s="74">
        <f t="shared" si="4"/>
        <v>2.0414051792541295</v>
      </c>
      <c r="I32" s="75">
        <v>1021</v>
      </c>
      <c r="J32" s="76">
        <v>1132</v>
      </c>
      <c r="K32" s="77">
        <f t="shared" si="6"/>
        <v>-9.8056537102473555</v>
      </c>
    </row>
    <row r="33" spans="1:11" ht="15" customHeight="1" x14ac:dyDescent="0.25">
      <c r="A33" s="24" t="s">
        <v>20</v>
      </c>
      <c r="B33" s="18">
        <f t="shared" si="0"/>
        <v>1.1174512601046125</v>
      </c>
      <c r="C33" s="19">
        <f t="shared" si="1"/>
        <v>2.8366370471633631</v>
      </c>
      <c r="D33" s="25">
        <f>I33-Feb.!I33</f>
        <v>282</v>
      </c>
      <c r="E33" s="26">
        <f>J33-Feb.!J33</f>
        <v>498</v>
      </c>
      <c r="F33" s="20">
        <f t="shared" si="2"/>
        <v>-43.373493975903614</v>
      </c>
      <c r="G33" s="21">
        <f t="shared" si="3"/>
        <v>1.070853319645291</v>
      </c>
      <c r="H33" s="22">
        <f t="shared" si="4"/>
        <v>1.9223833225131646</v>
      </c>
      <c r="I33" s="24">
        <v>605</v>
      </c>
      <c r="J33" s="27">
        <v>1066</v>
      </c>
      <c r="K33" s="23">
        <f t="shared" si="6"/>
        <v>-43.245778611632268</v>
      </c>
    </row>
    <row r="34" spans="1:11" ht="15" customHeight="1" x14ac:dyDescent="0.25">
      <c r="A34" s="75" t="s">
        <v>21</v>
      </c>
      <c r="B34" s="79">
        <f t="shared" si="0"/>
        <v>1.5533365034078301</v>
      </c>
      <c r="C34" s="69">
        <f t="shared" si="1"/>
        <v>1.2588288904078377</v>
      </c>
      <c r="D34" s="70">
        <f>I34-Feb.!I34</f>
        <v>392</v>
      </c>
      <c r="E34" s="71">
        <f>J34-Feb.!J34</f>
        <v>221</v>
      </c>
      <c r="F34" s="72">
        <f t="shared" si="2"/>
        <v>77.375565610859724</v>
      </c>
      <c r="G34" s="73">
        <f t="shared" si="3"/>
        <v>1.2000637201975326</v>
      </c>
      <c r="H34" s="74">
        <f t="shared" si="4"/>
        <v>1.256942941643223</v>
      </c>
      <c r="I34" s="75">
        <v>678</v>
      </c>
      <c r="J34" s="76">
        <v>697</v>
      </c>
      <c r="K34" s="77">
        <f t="shared" si="6"/>
        <v>-2.7259684361549432</v>
      </c>
    </row>
    <row r="35" spans="1:11" ht="15" customHeight="1" x14ac:dyDescent="0.25">
      <c r="A35" s="29" t="s">
        <v>22</v>
      </c>
      <c r="B35" s="18">
        <f t="shared" si="0"/>
        <v>2.8491044539546677</v>
      </c>
      <c r="C35" s="19">
        <f t="shared" si="1"/>
        <v>1.9708361813624971</v>
      </c>
      <c r="D35" s="25">
        <f>I35-Feb.!I35</f>
        <v>719</v>
      </c>
      <c r="E35" s="26">
        <f>J35-Feb.!J35</f>
        <v>346</v>
      </c>
      <c r="F35" s="20">
        <f t="shared" si="2"/>
        <v>107.80346820809248</v>
      </c>
      <c r="G35" s="21">
        <f t="shared" si="3"/>
        <v>2.382427385524895</v>
      </c>
      <c r="H35" s="22">
        <f t="shared" si="4"/>
        <v>1.9873043352809636</v>
      </c>
      <c r="I35" s="24">
        <v>1346</v>
      </c>
      <c r="J35" s="27">
        <v>1102</v>
      </c>
      <c r="K35" s="23">
        <f t="shared" si="6"/>
        <v>22.141560798548099</v>
      </c>
    </row>
    <row r="36" spans="1:11" ht="15" customHeight="1" x14ac:dyDescent="0.25">
      <c r="A36" s="75" t="s">
        <v>23</v>
      </c>
      <c r="B36" s="79">
        <f t="shared" si="0"/>
        <v>2.4568077349817719</v>
      </c>
      <c r="C36" s="69">
        <f t="shared" si="1"/>
        <v>1.8113465481886533</v>
      </c>
      <c r="D36" s="70">
        <f>I36-Feb.!I36</f>
        <v>620</v>
      </c>
      <c r="E36" s="71">
        <f>J36-Feb.!J36</f>
        <v>318</v>
      </c>
      <c r="F36" s="72">
        <f t="shared" si="2"/>
        <v>94.968553459119505</v>
      </c>
      <c r="G36" s="73">
        <f t="shared" si="3"/>
        <v>3.2231799918579744</v>
      </c>
      <c r="H36" s="74">
        <f t="shared" si="4"/>
        <v>2.2523984707494771</v>
      </c>
      <c r="I36" s="75">
        <v>1821</v>
      </c>
      <c r="J36" s="76">
        <v>1249</v>
      </c>
      <c r="K36" s="77">
        <f t="shared" si="6"/>
        <v>45.796637309847881</v>
      </c>
    </row>
    <row r="37" spans="1:11" ht="15" customHeight="1" x14ac:dyDescent="0.25">
      <c r="A37" s="24" t="s">
        <v>24</v>
      </c>
      <c r="B37" s="18">
        <f t="shared" si="0"/>
        <v>2.0645110160088764</v>
      </c>
      <c r="C37" s="19">
        <f t="shared" si="1"/>
        <v>1.6746411483253589</v>
      </c>
      <c r="D37" s="25">
        <f>I37-Feb.!I37</f>
        <v>521</v>
      </c>
      <c r="E37" s="26">
        <f>J37-Feb.!J37</f>
        <v>294</v>
      </c>
      <c r="F37" s="20">
        <f t="shared" si="2"/>
        <v>77.210884353741505</v>
      </c>
      <c r="G37" s="21">
        <f t="shared" si="3"/>
        <v>2.0107262332513232</v>
      </c>
      <c r="H37" s="22">
        <f t="shared" si="4"/>
        <v>1.4733463175358867</v>
      </c>
      <c r="I37" s="24">
        <v>1136</v>
      </c>
      <c r="J37" s="27">
        <v>817</v>
      </c>
      <c r="K37" s="23">
        <f t="shared" si="6"/>
        <v>39.045287637698891</v>
      </c>
    </row>
    <row r="38" spans="1:11" ht="15" customHeight="1" x14ac:dyDescent="0.25">
      <c r="A38" s="75" t="s">
        <v>25</v>
      </c>
      <c r="B38" s="79">
        <f t="shared" si="0"/>
        <v>3.7882390236170549</v>
      </c>
      <c r="C38" s="69">
        <f t="shared" si="1"/>
        <v>4.2435634540897702</v>
      </c>
      <c r="D38" s="70">
        <f>I38-Feb.!I38</f>
        <v>956</v>
      </c>
      <c r="E38" s="71">
        <f>J38-Feb.!J38</f>
        <v>745</v>
      </c>
      <c r="F38" s="72">
        <f t="shared" si="2"/>
        <v>28.322147651006702</v>
      </c>
      <c r="G38" s="73">
        <f t="shared" si="3"/>
        <v>3.6886914349434483</v>
      </c>
      <c r="H38" s="74">
        <f t="shared" si="4"/>
        <v>4.833008728269494</v>
      </c>
      <c r="I38" s="75">
        <v>2084</v>
      </c>
      <c r="J38" s="76">
        <v>2680</v>
      </c>
      <c r="K38" s="77">
        <f t="shared" si="6"/>
        <v>-22.238805970149258</v>
      </c>
    </row>
    <row r="39" spans="1:11" ht="15" customHeight="1" x14ac:dyDescent="0.25">
      <c r="A39" s="29" t="s">
        <v>76</v>
      </c>
      <c r="B39" s="18">
        <f t="shared" si="0"/>
        <v>5.603106673006816</v>
      </c>
      <c r="C39" s="19">
        <f t="shared" si="1"/>
        <v>5.1606288448393709</v>
      </c>
      <c r="D39" s="25">
        <f>I39-Feb.!I39</f>
        <v>1414</v>
      </c>
      <c r="E39" s="26">
        <f>J39-Feb.!J39</f>
        <v>906</v>
      </c>
      <c r="F39" s="20">
        <f t="shared" si="2"/>
        <v>56.070640176600449</v>
      </c>
      <c r="G39" s="21">
        <f t="shared" si="3"/>
        <v>6.3277696160858099</v>
      </c>
      <c r="H39" s="22">
        <f t="shared" si="4"/>
        <v>5.4786121330159414</v>
      </c>
      <c r="I39" s="24">
        <v>3575</v>
      </c>
      <c r="J39" s="27">
        <v>3038</v>
      </c>
      <c r="K39" s="23">
        <f t="shared" si="6"/>
        <v>17.676102699144167</v>
      </c>
    </row>
    <row r="40" spans="1:11" ht="15" customHeight="1" x14ac:dyDescent="0.25">
      <c r="A40" s="75" t="s">
        <v>41</v>
      </c>
      <c r="B40" s="79">
        <f t="shared" si="0"/>
        <v>6.8513235061023927</v>
      </c>
      <c r="C40" s="69">
        <f t="shared" si="1"/>
        <v>8.2535885167464116</v>
      </c>
      <c r="D40" s="70">
        <f>I40-Feb.!I40</f>
        <v>1729</v>
      </c>
      <c r="E40" s="71">
        <f>J40-Feb.!J40</f>
        <v>1449</v>
      </c>
      <c r="F40" s="72">
        <f t="shared" si="2"/>
        <v>19.323671497584542</v>
      </c>
      <c r="G40" s="73">
        <f t="shared" si="3"/>
        <v>7.3543727985556746</v>
      </c>
      <c r="H40" s="74">
        <f t="shared" si="4"/>
        <v>8.0628291134675045</v>
      </c>
      <c r="I40" s="75">
        <v>4155</v>
      </c>
      <c r="J40" s="76">
        <v>4471</v>
      </c>
      <c r="K40" s="77">
        <f t="shared" si="6"/>
        <v>-7.0677700738089868</v>
      </c>
    </row>
    <row r="41" spans="1:11" ht="15" customHeight="1" x14ac:dyDescent="0.25">
      <c r="A41" s="24" t="s">
        <v>26</v>
      </c>
      <c r="B41" s="18">
        <f t="shared" si="0"/>
        <v>0.13472816611190364</v>
      </c>
      <c r="C41" s="19">
        <f t="shared" si="1"/>
        <v>0.18227386648439278</v>
      </c>
      <c r="D41" s="25">
        <f>I41-Feb.!I41</f>
        <v>34</v>
      </c>
      <c r="E41" s="26">
        <f>J41-Feb.!J41</f>
        <v>32</v>
      </c>
      <c r="F41" s="20">
        <f t="shared" si="2"/>
        <v>6.25</v>
      </c>
      <c r="G41" s="21">
        <f t="shared" si="3"/>
        <v>0.13629042250030976</v>
      </c>
      <c r="H41" s="22">
        <f t="shared" si="4"/>
        <v>0.16771261631681453</v>
      </c>
      <c r="I41" s="24">
        <v>77</v>
      </c>
      <c r="J41" s="27">
        <v>93</v>
      </c>
      <c r="K41" s="23">
        <f t="shared" si="6"/>
        <v>-17.204301075268816</v>
      </c>
    </row>
    <row r="42" spans="1:11" ht="15" customHeight="1" x14ac:dyDescent="0.25">
      <c r="A42" s="75" t="s">
        <v>44</v>
      </c>
      <c r="B42" s="79">
        <f t="shared" si="0"/>
        <v>1.5850372483753369E-2</v>
      </c>
      <c r="C42" s="69">
        <f t="shared" si="1"/>
        <v>1.1392116655274549E-2</v>
      </c>
      <c r="D42" s="70">
        <f>I42-Feb.!I42</f>
        <v>4</v>
      </c>
      <c r="E42" s="71">
        <f>J42-Feb.!J42</f>
        <v>2</v>
      </c>
      <c r="F42" s="72">
        <f t="shared" si="2"/>
        <v>100</v>
      </c>
      <c r="G42" s="73">
        <f t="shared" si="3"/>
        <v>8.8500274350850495E-3</v>
      </c>
      <c r="H42" s="74">
        <f t="shared" si="4"/>
        <v>5.4100843973165979E-3</v>
      </c>
      <c r="I42" s="75">
        <v>5</v>
      </c>
      <c r="J42" s="76">
        <v>3</v>
      </c>
      <c r="K42" s="77">
        <f t="shared" si="6"/>
        <v>66.666666666666657</v>
      </c>
    </row>
    <row r="43" spans="1:11" ht="15" customHeight="1" x14ac:dyDescent="0.25">
      <c r="A43" s="29" t="s">
        <v>27</v>
      </c>
      <c r="B43" s="18">
        <f t="shared" si="0"/>
        <v>0.89950863845300355</v>
      </c>
      <c r="C43" s="19">
        <f t="shared" si="1"/>
        <v>0.65504670767828665</v>
      </c>
      <c r="D43" s="25">
        <f>I43-Feb.!I43</f>
        <v>227</v>
      </c>
      <c r="E43" s="26">
        <f>J43-Feb.!J43</f>
        <v>115</v>
      </c>
      <c r="F43" s="20">
        <f t="shared" si="2"/>
        <v>97.391304347826093</v>
      </c>
      <c r="G43" s="21">
        <f t="shared" si="3"/>
        <v>0.77349239782643331</v>
      </c>
      <c r="H43" s="22">
        <f t="shared" si="4"/>
        <v>0.63658659741758639</v>
      </c>
      <c r="I43" s="24">
        <v>437</v>
      </c>
      <c r="J43" s="27">
        <v>353</v>
      </c>
      <c r="K43" s="23">
        <f t="shared" si="6"/>
        <v>23.79603399433428</v>
      </c>
    </row>
    <row r="44" spans="1:11" ht="15" customHeight="1" x14ac:dyDescent="0.25">
      <c r="A44" s="75" t="s">
        <v>28</v>
      </c>
      <c r="B44" s="79">
        <f t="shared" si="0"/>
        <v>2.4092566175305121</v>
      </c>
      <c r="C44" s="69">
        <f t="shared" si="1"/>
        <v>1.5094554568238778</v>
      </c>
      <c r="D44" s="70">
        <f>I44-Feb.!I44</f>
        <v>608</v>
      </c>
      <c r="E44" s="71">
        <f>J44-Feb.!J44</f>
        <v>265</v>
      </c>
      <c r="F44" s="72">
        <f t="shared" si="2"/>
        <v>129.43396226415095</v>
      </c>
      <c r="G44" s="73">
        <f t="shared" si="3"/>
        <v>2.035506310069561</v>
      </c>
      <c r="H44" s="74">
        <f t="shared" si="4"/>
        <v>1.4444925340835317</v>
      </c>
      <c r="I44" s="75">
        <v>1150</v>
      </c>
      <c r="J44" s="76">
        <v>801</v>
      </c>
      <c r="K44" s="77">
        <f t="shared" si="6"/>
        <v>43.570536828963782</v>
      </c>
    </row>
    <row r="45" spans="1:11" ht="15" customHeight="1" x14ac:dyDescent="0.25">
      <c r="A45" s="24" t="s">
        <v>78</v>
      </c>
      <c r="B45" s="18">
        <f t="shared" si="0"/>
        <v>2.0922491678554445</v>
      </c>
      <c r="C45" s="19">
        <f t="shared" si="1"/>
        <v>4.6764638869902031</v>
      </c>
      <c r="D45" s="25">
        <f>I45-Feb.!I45</f>
        <v>528</v>
      </c>
      <c r="E45" s="26">
        <f>J45-Feb.!J45</f>
        <v>821</v>
      </c>
      <c r="F45" s="20">
        <f t="shared" ref="F45:F48" si="9">IF(E45&gt;0,(D45*100/E45)-100," ")</f>
        <v>-35.688185140073088</v>
      </c>
      <c r="G45" s="21">
        <f t="shared" si="3"/>
        <v>1.3487441811069614</v>
      </c>
      <c r="H45" s="22">
        <f t="shared" si="4"/>
        <v>2.0396018177883573</v>
      </c>
      <c r="I45" s="24">
        <v>762</v>
      </c>
      <c r="J45" s="27">
        <v>1131</v>
      </c>
      <c r="K45" s="23">
        <f t="shared" ref="K45:K48" si="10">IF(J45&gt;0,(I45*100/J45)-100," ")</f>
        <v>-32.625994694960212</v>
      </c>
    </row>
    <row r="46" spans="1:11" ht="15" customHeight="1" x14ac:dyDescent="0.25">
      <c r="A46" s="75" t="s">
        <v>79</v>
      </c>
      <c r="B46" s="79">
        <f t="shared" si="0"/>
        <v>3.5425582501188777</v>
      </c>
      <c r="C46" s="69">
        <f t="shared" si="1"/>
        <v>3.7024379129642284</v>
      </c>
      <c r="D46" s="70">
        <f>I46-Feb.!I46</f>
        <v>894</v>
      </c>
      <c r="E46" s="71">
        <f>J46-Feb.!J46</f>
        <v>650</v>
      </c>
      <c r="F46" s="72">
        <f t="shared" si="9"/>
        <v>37.538461538461547</v>
      </c>
      <c r="G46" s="73">
        <f t="shared" si="3"/>
        <v>4.4781138821530346</v>
      </c>
      <c r="H46" s="74">
        <f t="shared" si="4"/>
        <v>3.9349347183149392</v>
      </c>
      <c r="I46" s="75">
        <v>2530</v>
      </c>
      <c r="J46" s="76">
        <v>2182</v>
      </c>
      <c r="K46" s="77">
        <f t="shared" si="10"/>
        <v>15.948670944087993</v>
      </c>
    </row>
    <row r="47" spans="1:11" ht="15" customHeight="1" x14ac:dyDescent="0.25">
      <c r="A47" s="29" t="s">
        <v>80</v>
      </c>
      <c r="B47" s="18">
        <f t="shared" si="0"/>
        <v>10.342368045649073</v>
      </c>
      <c r="C47" s="19">
        <f t="shared" si="1"/>
        <v>11.130097972203236</v>
      </c>
      <c r="D47" s="25">
        <f>I47-Feb.!I47</f>
        <v>2610</v>
      </c>
      <c r="E47" s="26">
        <f>J47-Feb.!J47</f>
        <v>1954</v>
      </c>
      <c r="F47" s="20">
        <f t="shared" si="9"/>
        <v>33.572159672466739</v>
      </c>
      <c r="G47" s="21">
        <f t="shared" si="3"/>
        <v>9.6571499371648049</v>
      </c>
      <c r="H47" s="22">
        <f t="shared" si="4"/>
        <v>11.435115054461516</v>
      </c>
      <c r="I47" s="24">
        <v>5456</v>
      </c>
      <c r="J47" s="27">
        <v>6341</v>
      </c>
      <c r="K47" s="23">
        <f t="shared" si="10"/>
        <v>-13.956789149976345</v>
      </c>
    </row>
    <row r="48" spans="1:11" ht="15" customHeight="1" x14ac:dyDescent="0.25">
      <c r="A48" s="75" t="s">
        <v>81</v>
      </c>
      <c r="B48" s="79">
        <f t="shared" si="0"/>
        <v>3.2929148834997624</v>
      </c>
      <c r="C48" s="69">
        <f t="shared" si="1"/>
        <v>2.5803144224196854</v>
      </c>
      <c r="D48" s="70">
        <f>I48-Feb.!I48</f>
        <v>831</v>
      </c>
      <c r="E48" s="71">
        <f>J48-Feb.!J48</f>
        <v>453</v>
      </c>
      <c r="F48" s="72">
        <f t="shared" si="9"/>
        <v>83.443708609271511</v>
      </c>
      <c r="G48" s="73">
        <f t="shared" si="3"/>
        <v>3.7046214843266014</v>
      </c>
      <c r="H48" s="74">
        <f t="shared" si="4"/>
        <v>3.7329582341484526</v>
      </c>
      <c r="I48" s="75">
        <v>2093</v>
      </c>
      <c r="J48" s="76">
        <v>2070</v>
      </c>
      <c r="K48" s="77">
        <f t="shared" si="10"/>
        <v>1.1111111111111143</v>
      </c>
    </row>
    <row r="49" spans="1:15" ht="3" customHeight="1" x14ac:dyDescent="0.25">
      <c r="A49" s="167"/>
      <c r="B49" s="168"/>
      <c r="C49" s="30"/>
      <c r="D49" s="169"/>
      <c r="E49" s="170"/>
      <c r="F49" s="171"/>
      <c r="G49" s="31"/>
      <c r="H49" s="30"/>
      <c r="I49" s="167"/>
      <c r="J49" s="172"/>
      <c r="K49" s="65"/>
    </row>
    <row r="50" spans="1:15" ht="15" customHeight="1" x14ac:dyDescent="0.25">
      <c r="A50" s="29" t="s">
        <v>29</v>
      </c>
      <c r="B50" s="18">
        <f>D50/$D$52*100</f>
        <v>1.125376446346489</v>
      </c>
      <c r="C50" s="19">
        <f>E50/$E$52*100</f>
        <v>0.74048758259284575</v>
      </c>
      <c r="D50" s="25">
        <v>284</v>
      </c>
      <c r="E50" s="26">
        <v>130</v>
      </c>
      <c r="F50" s="20">
        <f t="shared" si="2"/>
        <v>118.46153846153845</v>
      </c>
      <c r="G50" s="21">
        <f>I50/$I$52*100</f>
        <v>1.070853319645291</v>
      </c>
      <c r="H50" s="22">
        <f>J50/$J$52*100</f>
        <v>0.64019332034913079</v>
      </c>
      <c r="I50" s="24">
        <v>605</v>
      </c>
      <c r="J50" s="27">
        <v>355</v>
      </c>
      <c r="K50" s="23">
        <f t="shared" si="6"/>
        <v>70.422535211267615</v>
      </c>
    </row>
    <row r="51" spans="1:15" s="32" customFormat="1" ht="3" customHeight="1" x14ac:dyDescent="0.25">
      <c r="A51" s="157"/>
      <c r="B51" s="158"/>
      <c r="C51" s="159"/>
      <c r="D51" s="160"/>
      <c r="E51" s="161"/>
      <c r="F51" s="162"/>
      <c r="G51" s="163"/>
      <c r="H51" s="159"/>
      <c r="I51" s="164"/>
      <c r="J51" s="165"/>
      <c r="K51" s="166"/>
    </row>
    <row r="52" spans="1:15" s="155" customFormat="1" ht="20.100000000000001" customHeight="1" x14ac:dyDescent="0.2">
      <c r="A52" s="203" t="s">
        <v>30</v>
      </c>
      <c r="B52" s="204">
        <f>SUM(B10:B50)</f>
        <v>99.999999999999986</v>
      </c>
      <c r="C52" s="205">
        <f>SUM(C10:C50)</f>
        <v>99.999999999999972</v>
      </c>
      <c r="D52" s="206">
        <f>SUM(D10:D51)</f>
        <v>25236</v>
      </c>
      <c r="E52" s="207">
        <f>SUM(E10:E51)</f>
        <v>17556</v>
      </c>
      <c r="F52" s="208">
        <f>100/E52*D52-100</f>
        <v>43.745727956254285</v>
      </c>
      <c r="G52" s="209">
        <f>SUM(G10:G50)</f>
        <v>100</v>
      </c>
      <c r="H52" s="205">
        <f>SUM(H10:H50)</f>
        <v>99.999999999999986</v>
      </c>
      <c r="I52" s="210">
        <f>SUM(I10:I50)</f>
        <v>56497</v>
      </c>
      <c r="J52" s="207">
        <f>SUM(J10:J50)</f>
        <v>55452</v>
      </c>
      <c r="K52" s="211">
        <f>100/J52*I52-100</f>
        <v>1.8845127317319452</v>
      </c>
    </row>
    <row r="53" spans="1:15" ht="3" customHeight="1" x14ac:dyDescent="0.2">
      <c r="A53" s="157"/>
      <c r="B53" s="157"/>
      <c r="C53" s="212"/>
      <c r="D53" s="160"/>
      <c r="E53" s="161"/>
      <c r="F53" s="162"/>
      <c r="G53" s="213"/>
      <c r="H53" s="213"/>
      <c r="I53" s="164"/>
      <c r="J53" s="161"/>
      <c r="K53" s="166"/>
      <c r="O53" s="32"/>
    </row>
    <row r="54" spans="1:15" ht="15" customHeight="1" x14ac:dyDescent="0.25">
      <c r="A54" s="131" t="s">
        <v>34</v>
      </c>
      <c r="B54" s="122">
        <f t="shared" ref="B54:B61" si="11">D54/$D$52*100</f>
        <v>49.401648438738313</v>
      </c>
      <c r="C54" s="132">
        <f t="shared" ref="C54:C61" si="12">E54/$E$52*100</f>
        <v>54.420141262246524</v>
      </c>
      <c r="D54" s="124">
        <f>I54-Feb.!I54</f>
        <v>12467</v>
      </c>
      <c r="E54" s="125">
        <f>J54-Feb.!J54</f>
        <v>9554</v>
      </c>
      <c r="F54" s="126">
        <f t="shared" ref="F54:F60" si="13">100/E54*D54-100</f>
        <v>30.489847184425372</v>
      </c>
      <c r="G54" s="133">
        <f t="shared" ref="G54:G61" si="14">I54/$I$52*100</f>
        <v>48.703470980760038</v>
      </c>
      <c r="H54" s="134">
        <f t="shared" ref="H54:H61" si="15">J54/$J$52*100</f>
        <v>53.14145567337517</v>
      </c>
      <c r="I54" s="128">
        <v>27516</v>
      </c>
      <c r="J54" s="129">
        <v>29468</v>
      </c>
      <c r="K54" s="130">
        <f t="shared" ref="K54:K60" si="16">100/J54*I54-100</f>
        <v>-6.6241346545405122</v>
      </c>
    </row>
    <row r="55" spans="1:15" ht="15" customHeight="1" x14ac:dyDescent="0.25">
      <c r="A55" s="185" t="s">
        <v>67</v>
      </c>
      <c r="B55" s="86">
        <f>D55/$D$52*100</f>
        <v>47.154858139166272</v>
      </c>
      <c r="C55" s="121">
        <f>E55/$E$52*100</f>
        <v>51.657552973342447</v>
      </c>
      <c r="D55" s="186">
        <f>I55-Feb.!I55</f>
        <v>11900</v>
      </c>
      <c r="E55" s="182">
        <f>J55-Feb.!J55</f>
        <v>9069</v>
      </c>
      <c r="F55" s="90">
        <f>100/E55*D55-100</f>
        <v>31.216231116991963</v>
      </c>
      <c r="G55" s="187">
        <f>I55/$I$52*100</f>
        <v>46.698054763969772</v>
      </c>
      <c r="H55" s="188">
        <f>J55/$J$52*100</f>
        <v>54.310033903195553</v>
      </c>
      <c r="I55" s="106">
        <v>26383</v>
      </c>
      <c r="J55" s="183">
        <v>30116</v>
      </c>
      <c r="K55" s="93">
        <f>100/J55*I55-100</f>
        <v>-12.395404436180101</v>
      </c>
    </row>
    <row r="56" spans="1:15" ht="15" customHeight="1" x14ac:dyDescent="0.25">
      <c r="A56" s="109" t="s">
        <v>38</v>
      </c>
      <c r="B56" s="177">
        <f>D56/$D$52*100</f>
        <v>15.501664289110796</v>
      </c>
      <c r="C56" s="118">
        <f>E56/$E$52*100</f>
        <v>22.898154477101844</v>
      </c>
      <c r="D56" s="111">
        <f>I56-Feb.!I56</f>
        <v>3912</v>
      </c>
      <c r="E56" s="112">
        <f>J56-Feb.!J56</f>
        <v>4020</v>
      </c>
      <c r="F56" s="113">
        <f>100/E56*D56-100</f>
        <v>-2.6865671641790954</v>
      </c>
      <c r="G56" s="119">
        <f>I56/$I$52*100</f>
        <v>16.563711347505176</v>
      </c>
      <c r="H56" s="120">
        <f>J56/$J$52*100</f>
        <v>24.534732741830773</v>
      </c>
      <c r="I56" s="115">
        <v>9358</v>
      </c>
      <c r="J56" s="116">
        <v>13605</v>
      </c>
      <c r="K56" s="117">
        <f>100/J56*I56-100</f>
        <v>-31.216464535097387</v>
      </c>
    </row>
    <row r="57" spans="1:15" ht="15" customHeight="1" x14ac:dyDescent="0.25">
      <c r="A57" s="29" t="s">
        <v>75</v>
      </c>
      <c r="B57" s="18">
        <f t="shared" si="11"/>
        <v>20.094309716278332</v>
      </c>
      <c r="C57" s="33">
        <f t="shared" si="12"/>
        <v>11.363636363636363</v>
      </c>
      <c r="D57" s="25">
        <f>I57-Feb.!I57</f>
        <v>5071</v>
      </c>
      <c r="E57" s="26">
        <f>J57-Feb.!J57</f>
        <v>1995</v>
      </c>
      <c r="F57" s="20">
        <f t="shared" si="13"/>
        <v>154.18546365914784</v>
      </c>
      <c r="G57" s="34">
        <f t="shared" si="14"/>
        <v>20.574543781085723</v>
      </c>
      <c r="H57" s="35">
        <f t="shared" si="15"/>
        <v>10.91394359085335</v>
      </c>
      <c r="I57" s="24">
        <v>11624</v>
      </c>
      <c r="J57" s="80">
        <v>6052</v>
      </c>
      <c r="K57" s="23">
        <f t="shared" si="16"/>
        <v>92.068737607402511</v>
      </c>
    </row>
    <row r="58" spans="1:15" ht="15" customHeight="1" x14ac:dyDescent="0.25">
      <c r="A58" s="94" t="s">
        <v>77</v>
      </c>
      <c r="B58" s="86">
        <f t="shared" ref="B58" si="17">D58/$D$52*100</f>
        <v>7.8855603106672998</v>
      </c>
      <c r="C58" s="103">
        <f t="shared" ref="C58" si="18">E58/$E$52*100</f>
        <v>4.8416495784916833</v>
      </c>
      <c r="D58" s="88">
        <f>I58-Feb.!I58</f>
        <v>1990</v>
      </c>
      <c r="E58" s="89">
        <f>J58-Feb.!J58</f>
        <v>850</v>
      </c>
      <c r="F58" s="90">
        <f t="shared" ref="F58" si="19">100/E58*D58-100</f>
        <v>134.11764705882354</v>
      </c>
      <c r="G58" s="104">
        <f t="shared" ref="G58" si="20">I58/$I$52*100</f>
        <v>7.6375736764783975</v>
      </c>
      <c r="H58" s="105">
        <f t="shared" ref="H58" si="21">J58/$J$52*100</f>
        <v>4.1170742263579312</v>
      </c>
      <c r="I58" s="85">
        <v>4315</v>
      </c>
      <c r="J58" s="102">
        <v>2283</v>
      </c>
      <c r="K58" s="93">
        <f>100/J58*I58-100</f>
        <v>89.005694261936043</v>
      </c>
    </row>
    <row r="59" spans="1:15" ht="15" customHeight="1" x14ac:dyDescent="0.25">
      <c r="A59" s="29" t="s">
        <v>35</v>
      </c>
      <c r="B59" s="18">
        <f t="shared" si="11"/>
        <v>9.2090664130607074</v>
      </c>
      <c r="C59" s="33">
        <f t="shared" si="12"/>
        <v>8.8744588744588757</v>
      </c>
      <c r="D59" s="25">
        <f>I59-Feb.!I59</f>
        <v>2324</v>
      </c>
      <c r="E59" s="26">
        <f>J59-Feb.!J59</f>
        <v>1558</v>
      </c>
      <c r="F59" s="20">
        <f t="shared" si="13"/>
        <v>49.165596919127069</v>
      </c>
      <c r="G59" s="34">
        <f t="shared" si="14"/>
        <v>8.3827459865125569</v>
      </c>
      <c r="H59" s="35">
        <f t="shared" si="15"/>
        <v>5.6282911346750346</v>
      </c>
      <c r="I59" s="24">
        <v>4736</v>
      </c>
      <c r="J59" s="80">
        <v>3121</v>
      </c>
      <c r="K59" s="23">
        <f t="shared" si="16"/>
        <v>51.746235181031722</v>
      </c>
    </row>
    <row r="60" spans="1:15" ht="15" customHeight="1" x14ac:dyDescent="0.25">
      <c r="A60" s="94" t="s">
        <v>36</v>
      </c>
      <c r="B60" s="86">
        <f t="shared" si="11"/>
        <v>0.11095260738627358</v>
      </c>
      <c r="C60" s="103">
        <f t="shared" si="12"/>
        <v>0.35315561631351106</v>
      </c>
      <c r="D60" s="88">
        <f>I60-Feb.!I60</f>
        <v>28</v>
      </c>
      <c r="E60" s="89">
        <f>J60-Feb.!J60</f>
        <v>62</v>
      </c>
      <c r="F60" s="90">
        <f t="shared" si="13"/>
        <v>-54.838709677419359</v>
      </c>
      <c r="G60" s="104">
        <f t="shared" si="14"/>
        <v>0.11505035665610563</v>
      </c>
      <c r="H60" s="105">
        <f t="shared" si="15"/>
        <v>0.46526725816922743</v>
      </c>
      <c r="I60" s="85">
        <v>65</v>
      </c>
      <c r="J60" s="102">
        <v>258</v>
      </c>
      <c r="K60" s="93">
        <f t="shared" si="16"/>
        <v>-74.806201550387598</v>
      </c>
      <c r="M60" s="37"/>
    </row>
    <row r="61" spans="1:15" ht="15" customHeight="1" x14ac:dyDescent="0.25">
      <c r="A61" s="29" t="s">
        <v>37</v>
      </c>
      <c r="B61" s="18">
        <f t="shared" si="11"/>
        <v>3.9625931209383423E-2</v>
      </c>
      <c r="C61" s="33">
        <f t="shared" si="12"/>
        <v>5.6960583276372745E-3</v>
      </c>
      <c r="D61" s="25">
        <f>I61-Feb.!I61</f>
        <v>10</v>
      </c>
      <c r="E61" s="26">
        <f>J61-Feb.!J61</f>
        <v>1</v>
      </c>
      <c r="F61" s="20">
        <f>IF(E61&gt;0,100/E61*D61-100," ")</f>
        <v>900</v>
      </c>
      <c r="G61" s="34">
        <f t="shared" si="14"/>
        <v>2.6550082305255147E-2</v>
      </c>
      <c r="H61" s="35">
        <f t="shared" si="15"/>
        <v>2.8853783452355189E-2</v>
      </c>
      <c r="I61" s="24">
        <v>15</v>
      </c>
      <c r="J61" s="80">
        <v>16</v>
      </c>
      <c r="K61" s="23">
        <f>IF(J61&gt;0,100/J61*I61-100," ")</f>
        <v>-6.25</v>
      </c>
    </row>
    <row r="62" spans="1:15" ht="15" customHeight="1" x14ac:dyDescent="0.25">
      <c r="A62" s="190" t="s">
        <v>68</v>
      </c>
      <c r="B62" s="191">
        <f>D62/$D$52*100</f>
        <v>37.343477571722936</v>
      </c>
      <c r="C62" s="200">
        <f>E62/$E$52*100</f>
        <v>25.444292549555708</v>
      </c>
      <c r="D62" s="193">
        <f>I62-Feb.!I62</f>
        <v>9424</v>
      </c>
      <c r="E62" s="194">
        <f>J62-Feb.!J62</f>
        <v>4467</v>
      </c>
      <c r="F62" s="195">
        <f>100/E62*D62-100</f>
        <v>110.96933064696665</v>
      </c>
      <c r="G62" s="201">
        <f>I62/$I$52*100</f>
        <v>36.738233888525059</v>
      </c>
      <c r="H62" s="202">
        <f>J62/$J$52*100</f>
        <v>21.155233354973671</v>
      </c>
      <c r="I62" s="197">
        <v>20756</v>
      </c>
      <c r="J62" s="198">
        <v>11731</v>
      </c>
      <c r="K62" s="199">
        <f>100/J62*I62-100</f>
        <v>76.932912795158103</v>
      </c>
    </row>
    <row r="63" spans="1:15" ht="15" customHeight="1" x14ac:dyDescent="0.25">
      <c r="A63" s="176" t="s">
        <v>46</v>
      </c>
      <c r="B63" s="61"/>
      <c r="C63" s="62"/>
      <c r="D63" s="97"/>
      <c r="E63" s="66"/>
      <c r="F63" s="98"/>
      <c r="G63" s="63"/>
      <c r="H63" s="64"/>
      <c r="I63" s="99"/>
      <c r="J63" s="67"/>
      <c r="K63" s="65"/>
    </row>
    <row r="64" spans="1:15" s="32" customFormat="1" x14ac:dyDescent="0.2">
      <c r="A64" s="148" t="s">
        <v>63</v>
      </c>
      <c r="B64" s="148"/>
      <c r="C64" s="148"/>
      <c r="D64" s="148"/>
      <c r="E64" s="148"/>
      <c r="F64" s="151"/>
      <c r="G64" s="151"/>
      <c r="H64" s="151"/>
      <c r="I64" s="149"/>
      <c r="J64" s="149"/>
      <c r="K64" s="150"/>
    </row>
    <row r="65" spans="1:9" ht="12.75" customHeight="1" x14ac:dyDescent="0.2">
      <c r="I65" s="37"/>
    </row>
    <row r="66" spans="1:9" x14ac:dyDescent="0.2">
      <c r="A66" s="38"/>
    </row>
    <row r="67" spans="1:9" x14ac:dyDescent="0.2">
      <c r="A67" s="38"/>
    </row>
  </sheetData>
  <mergeCells count="2">
    <mergeCell ref="B8:C8"/>
    <mergeCell ref="G8:H8"/>
  </mergeCells>
  <phoneticPr fontId="6" type="noConversion"/>
  <pageMargins left="0.59" right="0.12" top="0.43" bottom="0.43" header="0.43" footer="0.43"/>
  <pageSetup paperSize="9" scale="82" orientation="portrait" r:id="rId1"/>
  <headerFooter alignWithMargins="0"/>
  <ignoredErrors>
    <ignoredError sqref="K61 F6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O67"/>
  <sheetViews>
    <sheetView zoomScaleNormal="100" zoomScaleSheetLayoutView="100" workbookViewId="0">
      <selection activeCell="M4" sqref="M4"/>
    </sheetView>
  </sheetViews>
  <sheetFormatPr baseColWidth="10" defaultColWidth="11.42578125" defaultRowHeight="12.75" x14ac:dyDescent="0.2"/>
  <cols>
    <col min="1" max="1" width="21.7109375" style="1" customWidth="1"/>
    <col min="2" max="5" width="9.7109375" style="1" customWidth="1"/>
    <col min="6" max="8" width="9.7109375" style="6" customWidth="1"/>
    <col min="9" max="11" width="9.7109375" style="1" customWidth="1"/>
    <col min="12" max="16384" width="11.42578125" style="1"/>
  </cols>
  <sheetData>
    <row r="1" spans="1:11" ht="35.1" customHeight="1" x14ac:dyDescent="0.25">
      <c r="A1" s="60"/>
      <c r="B1" s="39"/>
      <c r="C1" s="39"/>
      <c r="D1" s="40"/>
      <c r="E1" s="40"/>
      <c r="F1" s="41"/>
      <c r="G1" s="41"/>
      <c r="H1" s="41"/>
      <c r="I1" s="40"/>
      <c r="J1" s="38"/>
      <c r="K1" s="45"/>
    </row>
    <row r="2" spans="1:11" ht="35.1" customHeight="1" x14ac:dyDescent="0.25">
      <c r="A2" s="39"/>
      <c r="B2" s="39"/>
      <c r="C2" s="39"/>
      <c r="D2" s="40"/>
      <c r="E2" s="40"/>
      <c r="F2" s="41"/>
      <c r="G2" s="41"/>
      <c r="H2" s="41"/>
      <c r="I2" s="40"/>
      <c r="J2" s="40"/>
      <c r="K2" s="46"/>
    </row>
    <row r="3" spans="1:11" ht="30" customHeight="1" x14ac:dyDescent="0.25">
      <c r="A3" s="42" t="s">
        <v>0</v>
      </c>
      <c r="B3" s="42"/>
      <c r="C3" s="42"/>
      <c r="D3" s="42"/>
      <c r="E3" s="42"/>
      <c r="F3" s="41"/>
      <c r="G3" s="41"/>
      <c r="H3" s="41"/>
      <c r="I3" s="38"/>
      <c r="J3" s="38"/>
      <c r="K3" s="43" t="s">
        <v>55</v>
      </c>
    </row>
    <row r="4" spans="1:11" ht="30" customHeight="1" x14ac:dyDescent="0.25">
      <c r="A4" s="42" t="s">
        <v>1</v>
      </c>
      <c r="B4" s="42"/>
      <c r="C4" s="42"/>
      <c r="D4" s="42"/>
      <c r="E4" s="42"/>
      <c r="F4" s="48"/>
      <c r="G4" s="49"/>
      <c r="H4" s="49"/>
      <c r="I4" s="38"/>
      <c r="J4" s="38"/>
      <c r="K4" s="43" t="s">
        <v>56</v>
      </c>
    </row>
    <row r="5" spans="1:11" ht="3" customHeight="1" x14ac:dyDescent="0.2">
      <c r="A5" s="40"/>
      <c r="B5" s="40"/>
      <c r="C5" s="40"/>
      <c r="D5" s="40"/>
      <c r="E5" s="40"/>
      <c r="F5" s="41"/>
      <c r="G5" s="41"/>
      <c r="H5" s="41"/>
      <c r="I5" s="40"/>
      <c r="J5" s="40"/>
      <c r="K5" s="47"/>
    </row>
    <row r="6" spans="1:11" ht="15" customHeight="1" x14ac:dyDescent="0.25">
      <c r="A6" s="44" t="s">
        <v>72</v>
      </c>
      <c r="B6" s="44"/>
      <c r="C6" s="44"/>
      <c r="D6" s="40"/>
      <c r="E6" s="40"/>
      <c r="F6" s="50"/>
      <c r="G6" s="50"/>
      <c r="H6" s="50"/>
      <c r="I6" s="51"/>
      <c r="J6" s="52"/>
      <c r="K6" s="53"/>
    </row>
    <row r="7" spans="1:11" ht="3" customHeight="1" x14ac:dyDescent="0.25">
      <c r="A7" s="44"/>
      <c r="B7" s="44"/>
      <c r="C7" s="44"/>
      <c r="D7" s="40"/>
      <c r="E7" s="40"/>
      <c r="F7" s="50"/>
      <c r="G7" s="50"/>
      <c r="H7" s="50"/>
      <c r="I7" s="51"/>
      <c r="J7" s="52"/>
      <c r="K7" s="53"/>
    </row>
    <row r="8" spans="1:11" ht="15" customHeight="1" x14ac:dyDescent="0.25">
      <c r="A8" s="44"/>
      <c r="B8" s="499" t="s">
        <v>32</v>
      </c>
      <c r="C8" s="499"/>
      <c r="D8" s="40"/>
      <c r="E8" s="40"/>
      <c r="F8" s="50"/>
      <c r="G8" s="499" t="s">
        <v>32</v>
      </c>
      <c r="H8" s="499"/>
      <c r="I8" s="51"/>
      <c r="J8" s="52"/>
      <c r="K8" s="53"/>
    </row>
    <row r="9" spans="1:11" s="17" customFormat="1" ht="15" customHeight="1" x14ac:dyDescent="0.25">
      <c r="A9" s="96" t="s">
        <v>2</v>
      </c>
      <c r="B9" s="9">
        <f>März!B9+31</f>
        <v>42828</v>
      </c>
      <c r="C9" s="10">
        <f>März!C9+31</f>
        <v>42462</v>
      </c>
      <c r="D9" s="11">
        <f>März!D9+31</f>
        <v>42828</v>
      </c>
      <c r="E9" s="12">
        <f>März!E9+31</f>
        <v>42462</v>
      </c>
      <c r="F9" s="13" t="s">
        <v>3</v>
      </c>
      <c r="G9" s="14" t="s">
        <v>47</v>
      </c>
      <c r="H9" s="10" t="s">
        <v>48</v>
      </c>
      <c r="I9" s="15" t="s">
        <v>47</v>
      </c>
      <c r="J9" s="12" t="s">
        <v>48</v>
      </c>
      <c r="K9" s="16" t="s">
        <v>3</v>
      </c>
    </row>
    <row r="10" spans="1:11" ht="15" customHeight="1" x14ac:dyDescent="0.25">
      <c r="A10" s="68" t="s">
        <v>4</v>
      </c>
      <c r="B10" s="81">
        <f t="shared" ref="B10:B48" si="0">D10/$D$52*100</f>
        <v>0.63933980230343701</v>
      </c>
      <c r="C10" s="69">
        <f t="shared" ref="C10:C48" si="1">E10/$E$52*100</f>
        <v>0.77808569601364308</v>
      </c>
      <c r="D10" s="70">
        <f>I10-März!I10</f>
        <v>141</v>
      </c>
      <c r="E10" s="71">
        <f>J10-März!J10</f>
        <v>73</v>
      </c>
      <c r="F10" s="72">
        <f t="shared" ref="F10:F50" si="2">IF(E10&gt;0,(D10*100/E10)-100," ")</f>
        <v>93.150684931506845</v>
      </c>
      <c r="G10" s="73">
        <f t="shared" ref="G10:G48" si="3">I10/$I$52*100</f>
        <v>0.61361408511667581</v>
      </c>
      <c r="H10" s="74">
        <f t="shared" ref="H10:H48" si="4">J10/$J$52*100</f>
        <v>0.91001634944627807</v>
      </c>
      <c r="I10" s="75">
        <v>482</v>
      </c>
      <c r="J10" s="76">
        <v>590</v>
      </c>
      <c r="K10" s="77">
        <f t="shared" ref="K10:K50" si="5">IF(J10&gt;0,(I10*100/J10)-100," ")</f>
        <v>-18.305084745762713</v>
      </c>
    </row>
    <row r="11" spans="1:11" ht="15" customHeight="1" x14ac:dyDescent="0.25">
      <c r="A11" s="28" t="s">
        <v>39</v>
      </c>
      <c r="B11" s="18">
        <f t="shared" si="0"/>
        <v>5.4411898068377616E-2</v>
      </c>
      <c r="C11" s="19">
        <f t="shared" si="1"/>
        <v>4.2634832658281815E-2</v>
      </c>
      <c r="D11" s="25">
        <f>I11-März!I11</f>
        <v>12</v>
      </c>
      <c r="E11" s="26">
        <f>J11-März!J11</f>
        <v>4</v>
      </c>
      <c r="F11" s="20">
        <f t="shared" ref="F11" si="6">IF(E11&gt;0,(D11*100/E11)-100," ")</f>
        <v>200</v>
      </c>
      <c r="G11" s="21">
        <f t="shared" si="3"/>
        <v>3.437257323267686E-2</v>
      </c>
      <c r="H11" s="22">
        <f t="shared" si="4"/>
        <v>4.6272017768454826E-2</v>
      </c>
      <c r="I11" s="24">
        <v>27</v>
      </c>
      <c r="J11" s="27">
        <v>30</v>
      </c>
      <c r="K11" s="23">
        <f t="shared" si="5"/>
        <v>-10</v>
      </c>
    </row>
    <row r="12" spans="1:11" ht="15" customHeight="1" x14ac:dyDescent="0.25">
      <c r="A12" s="75" t="s">
        <v>5</v>
      </c>
      <c r="B12" s="79">
        <f t="shared" si="0"/>
        <v>6.348054774644056E-2</v>
      </c>
      <c r="C12" s="69">
        <f t="shared" si="1"/>
        <v>3.1976124493711365E-2</v>
      </c>
      <c r="D12" s="70">
        <f>I12-März!I12</f>
        <v>14</v>
      </c>
      <c r="E12" s="71">
        <f>J12-März!J12</f>
        <v>3</v>
      </c>
      <c r="F12" s="72">
        <f t="shared" si="2"/>
        <v>366.66666666666669</v>
      </c>
      <c r="G12" s="73">
        <f t="shared" si="3"/>
        <v>9.8025486626522884E-2</v>
      </c>
      <c r="H12" s="74">
        <f t="shared" si="4"/>
        <v>4.6272017768454826E-2</v>
      </c>
      <c r="I12" s="75">
        <v>77</v>
      </c>
      <c r="J12" s="76">
        <v>30</v>
      </c>
      <c r="K12" s="77">
        <f t="shared" si="5"/>
        <v>156.66666666666669</v>
      </c>
    </row>
    <row r="13" spans="1:11" ht="15" customHeight="1" x14ac:dyDescent="0.25">
      <c r="A13" s="29" t="s">
        <v>6</v>
      </c>
      <c r="B13" s="18">
        <f t="shared" si="0"/>
        <v>8.1663190350956754</v>
      </c>
      <c r="C13" s="19">
        <f t="shared" si="1"/>
        <v>4.8177360903858455</v>
      </c>
      <c r="D13" s="25">
        <f>I13-März!I13</f>
        <v>1801</v>
      </c>
      <c r="E13" s="26">
        <f>J13-März!J13</f>
        <v>452</v>
      </c>
      <c r="F13" s="20">
        <f t="shared" si="2"/>
        <v>298.45132743362831</v>
      </c>
      <c r="G13" s="21">
        <f t="shared" si="3"/>
        <v>6.9559903756794954</v>
      </c>
      <c r="H13" s="22">
        <f t="shared" si="4"/>
        <v>5.2750100256038497</v>
      </c>
      <c r="I13" s="24">
        <v>5464</v>
      </c>
      <c r="J13" s="27">
        <v>3420</v>
      </c>
      <c r="K13" s="23">
        <f t="shared" si="5"/>
        <v>59.766081871345023</v>
      </c>
    </row>
    <row r="14" spans="1:11" ht="15" customHeight="1" x14ac:dyDescent="0.25">
      <c r="A14" s="78" t="s">
        <v>7</v>
      </c>
      <c r="B14" s="79">
        <f t="shared" si="0"/>
        <v>8.5744082706085063</v>
      </c>
      <c r="C14" s="69">
        <f t="shared" si="1"/>
        <v>11.73523768919207</v>
      </c>
      <c r="D14" s="70">
        <f>I14-März!I14</f>
        <v>1891</v>
      </c>
      <c r="E14" s="71">
        <f>J14-März!J14</f>
        <v>1101</v>
      </c>
      <c r="F14" s="72">
        <f t="shared" si="2"/>
        <v>71.7529518619437</v>
      </c>
      <c r="G14" s="73">
        <f t="shared" si="3"/>
        <v>9.014525594836476</v>
      </c>
      <c r="H14" s="74">
        <f t="shared" si="4"/>
        <v>9.8744485917882603</v>
      </c>
      <c r="I14" s="75">
        <v>7081</v>
      </c>
      <c r="J14" s="76">
        <v>6402</v>
      </c>
      <c r="K14" s="77">
        <f t="shared" si="5"/>
        <v>10.606060606060609</v>
      </c>
    </row>
    <row r="15" spans="1:11" ht="15" customHeight="1" x14ac:dyDescent="0.25">
      <c r="A15" s="29" t="s">
        <v>8</v>
      </c>
      <c r="B15" s="18">
        <f t="shared" si="0"/>
        <v>4.0808923551283217E-2</v>
      </c>
      <c r="C15" s="19">
        <f t="shared" si="1"/>
        <v>4.2634832658281815E-2</v>
      </c>
      <c r="D15" s="25">
        <f>I15-März!I15</f>
        <v>9</v>
      </c>
      <c r="E15" s="26">
        <f>J15-März!J15</f>
        <v>4</v>
      </c>
      <c r="F15" s="20">
        <f t="shared" si="2"/>
        <v>125</v>
      </c>
      <c r="G15" s="21">
        <f t="shared" si="3"/>
        <v>3.0553398429046096E-2</v>
      </c>
      <c r="H15" s="22">
        <f t="shared" si="4"/>
        <v>2.7763210661072891E-2</v>
      </c>
      <c r="I15" s="24">
        <v>24</v>
      </c>
      <c r="J15" s="27">
        <v>18</v>
      </c>
      <c r="K15" s="23">
        <f t="shared" si="5"/>
        <v>33.333333333333343</v>
      </c>
    </row>
    <row r="16" spans="1:11" ht="15" customHeight="1" x14ac:dyDescent="0.25">
      <c r="A16" s="75" t="s">
        <v>9</v>
      </c>
      <c r="B16" s="79">
        <f t="shared" si="0"/>
        <v>1.2560079804117168</v>
      </c>
      <c r="C16" s="69">
        <f t="shared" si="1"/>
        <v>0.96994244297591137</v>
      </c>
      <c r="D16" s="70">
        <f>I16-März!I16</f>
        <v>277</v>
      </c>
      <c r="E16" s="71">
        <f>J16-März!J16</f>
        <v>91</v>
      </c>
      <c r="F16" s="72">
        <f t="shared" si="2"/>
        <v>204.39560439560438</v>
      </c>
      <c r="G16" s="73">
        <f t="shared" si="3"/>
        <v>1.4372827844330436</v>
      </c>
      <c r="H16" s="74">
        <f t="shared" si="4"/>
        <v>1.2755652898170713</v>
      </c>
      <c r="I16" s="75">
        <v>1129</v>
      </c>
      <c r="J16" s="76">
        <v>827</v>
      </c>
      <c r="K16" s="77">
        <f t="shared" si="5"/>
        <v>36.517533252720682</v>
      </c>
    </row>
    <row r="17" spans="1:11" ht="15" customHeight="1" x14ac:dyDescent="0.25">
      <c r="A17" s="29" t="s">
        <v>10</v>
      </c>
      <c r="B17" s="18">
        <f t="shared" si="0"/>
        <v>1.3557631268704091</v>
      </c>
      <c r="C17" s="19">
        <f t="shared" si="1"/>
        <v>3.7198891494350885</v>
      </c>
      <c r="D17" s="25">
        <f>I17-März!I17</f>
        <v>299</v>
      </c>
      <c r="E17" s="26">
        <f>J17-März!J17</f>
        <v>349</v>
      </c>
      <c r="F17" s="20">
        <f t="shared" si="2"/>
        <v>-14.326647564469909</v>
      </c>
      <c r="G17" s="21">
        <f t="shared" si="3"/>
        <v>2.0801772097108882</v>
      </c>
      <c r="H17" s="22">
        <f t="shared" si="4"/>
        <v>2.7346762501156801</v>
      </c>
      <c r="I17" s="24">
        <v>1634</v>
      </c>
      <c r="J17" s="27">
        <v>1773</v>
      </c>
      <c r="K17" s="23">
        <f t="shared" si="5"/>
        <v>-7.8398195149464129</v>
      </c>
    </row>
    <row r="18" spans="1:11" ht="15" customHeight="1" x14ac:dyDescent="0.25">
      <c r="A18" s="78" t="s">
        <v>40</v>
      </c>
      <c r="B18" s="79">
        <f t="shared" si="0"/>
        <v>0.12696109549288112</v>
      </c>
      <c r="C18" s="69">
        <f t="shared" si="1"/>
        <v>0.22383287145597955</v>
      </c>
      <c r="D18" s="70">
        <f>I18-März!I18</f>
        <v>28</v>
      </c>
      <c r="E18" s="71">
        <f>J18-März!J18</f>
        <v>21</v>
      </c>
      <c r="F18" s="72">
        <f t="shared" ref="F18" si="7">IF(E18&gt;0,(D18*100/E18)-100," ")</f>
        <v>33.333333333333343</v>
      </c>
      <c r="G18" s="73">
        <f t="shared" si="3"/>
        <v>0.17313592443126122</v>
      </c>
      <c r="H18" s="74">
        <f t="shared" si="4"/>
        <v>0.25603849831878334</v>
      </c>
      <c r="I18" s="75">
        <v>136</v>
      </c>
      <c r="J18" s="76">
        <v>166</v>
      </c>
      <c r="K18" s="77">
        <f t="shared" ref="K18" si="8">IF(J18&gt;0,(I18*100/J18)-100," ")</f>
        <v>-18.07228915662651</v>
      </c>
    </row>
    <row r="19" spans="1:11" ht="15" customHeight="1" x14ac:dyDescent="0.25">
      <c r="A19" s="29" t="s">
        <v>11</v>
      </c>
      <c r="B19" s="18">
        <f t="shared" si="0"/>
        <v>2.593633807926</v>
      </c>
      <c r="C19" s="19">
        <f t="shared" si="1"/>
        <v>2.4941377105094862</v>
      </c>
      <c r="D19" s="25">
        <f>I19-März!I19</f>
        <v>572</v>
      </c>
      <c r="E19" s="26">
        <f>J19-März!J19</f>
        <v>234</v>
      </c>
      <c r="F19" s="20">
        <f t="shared" si="2"/>
        <v>144.44444444444446</v>
      </c>
      <c r="G19" s="21">
        <f t="shared" si="3"/>
        <v>2.4951942050387648</v>
      </c>
      <c r="H19" s="22">
        <f t="shared" si="4"/>
        <v>2.8657803004596354</v>
      </c>
      <c r="I19" s="24">
        <v>1960</v>
      </c>
      <c r="J19" s="27">
        <v>1858</v>
      </c>
      <c r="K19" s="23">
        <f t="shared" si="5"/>
        <v>5.4897739504843912</v>
      </c>
    </row>
    <row r="20" spans="1:11" ht="15" customHeight="1" x14ac:dyDescent="0.25">
      <c r="A20" s="75" t="s">
        <v>12</v>
      </c>
      <c r="B20" s="79">
        <f t="shared" si="0"/>
        <v>3.2601795592636256</v>
      </c>
      <c r="C20" s="69">
        <f t="shared" si="1"/>
        <v>4.156896184182477</v>
      </c>
      <c r="D20" s="70">
        <f>I20-März!I20</f>
        <v>719</v>
      </c>
      <c r="E20" s="71">
        <f>J20-März!J20</f>
        <v>390</v>
      </c>
      <c r="F20" s="72">
        <f t="shared" si="2"/>
        <v>84.358974358974365</v>
      </c>
      <c r="G20" s="73">
        <f t="shared" si="3"/>
        <v>3.5581978587159933</v>
      </c>
      <c r="H20" s="74">
        <f t="shared" si="4"/>
        <v>3.7912206558287318</v>
      </c>
      <c r="I20" s="75">
        <v>2795</v>
      </c>
      <c r="J20" s="76">
        <v>2458</v>
      </c>
      <c r="K20" s="77">
        <f t="shared" si="5"/>
        <v>13.710333604556553</v>
      </c>
    </row>
    <row r="21" spans="1:11" ht="15" customHeight="1" x14ac:dyDescent="0.25">
      <c r="A21" s="24" t="s">
        <v>83</v>
      </c>
      <c r="B21" s="18">
        <f t="shared" si="0"/>
        <v>0</v>
      </c>
      <c r="C21" s="19">
        <f t="shared" si="1"/>
        <v>0</v>
      </c>
      <c r="D21" s="25">
        <f>I21-März!I21</f>
        <v>0</v>
      </c>
      <c r="E21" s="26">
        <f>J21-März!J21</f>
        <v>0</v>
      </c>
      <c r="F21" s="20" t="str">
        <f t="shared" si="2"/>
        <v xml:space="preserve"> </v>
      </c>
      <c r="G21" s="21">
        <f t="shared" si="3"/>
        <v>1.2730582678769208E-2</v>
      </c>
      <c r="H21" s="22">
        <f t="shared" si="4"/>
        <v>0</v>
      </c>
      <c r="I21" s="24">
        <v>10</v>
      </c>
      <c r="J21" s="27">
        <v>0</v>
      </c>
      <c r="K21" s="23" t="str">
        <f t="shared" si="5"/>
        <v xml:space="preserve"> </v>
      </c>
    </row>
    <row r="22" spans="1:11" ht="15" customHeight="1" x14ac:dyDescent="0.25">
      <c r="A22" s="75" t="s">
        <v>13</v>
      </c>
      <c r="B22" s="79">
        <f t="shared" si="0"/>
        <v>0.80710982134760134</v>
      </c>
      <c r="C22" s="69">
        <f t="shared" si="1"/>
        <v>0.25580899594969092</v>
      </c>
      <c r="D22" s="70">
        <f>I22-März!I22</f>
        <v>178</v>
      </c>
      <c r="E22" s="71">
        <f>J22-März!J22</f>
        <v>24</v>
      </c>
      <c r="F22" s="72">
        <f t="shared" si="2"/>
        <v>641.66666666666663</v>
      </c>
      <c r="G22" s="73">
        <f t="shared" si="3"/>
        <v>1.0502730709984596</v>
      </c>
      <c r="H22" s="74">
        <f t="shared" si="4"/>
        <v>0.34087053089428387</v>
      </c>
      <c r="I22" s="75">
        <v>825</v>
      </c>
      <c r="J22" s="76">
        <v>221</v>
      </c>
      <c r="K22" s="77">
        <f t="shared" si="5"/>
        <v>273.30316742081448</v>
      </c>
    </row>
    <row r="23" spans="1:11" ht="15" customHeight="1" x14ac:dyDescent="0.25">
      <c r="A23" s="29" t="s">
        <v>14</v>
      </c>
      <c r="B23" s="18">
        <f t="shared" si="0"/>
        <v>3.0924095402194611</v>
      </c>
      <c r="C23" s="19">
        <f t="shared" si="1"/>
        <v>3.1549776167128543</v>
      </c>
      <c r="D23" s="25">
        <f>I23-März!I23</f>
        <v>682</v>
      </c>
      <c r="E23" s="26">
        <f>J23-März!J23</f>
        <v>296</v>
      </c>
      <c r="F23" s="20">
        <f t="shared" si="2"/>
        <v>130.40540540540542</v>
      </c>
      <c r="G23" s="21">
        <f t="shared" si="3"/>
        <v>3.1406347468523639</v>
      </c>
      <c r="H23" s="22">
        <f t="shared" si="4"/>
        <v>2.8534410957213807</v>
      </c>
      <c r="I23" s="24">
        <v>2467</v>
      </c>
      <c r="J23" s="27">
        <v>1850</v>
      </c>
      <c r="K23" s="23">
        <f t="shared" si="5"/>
        <v>33.351351351351354</v>
      </c>
    </row>
    <row r="24" spans="1:11" ht="15" customHeight="1" x14ac:dyDescent="0.25">
      <c r="A24" s="75" t="s">
        <v>33</v>
      </c>
      <c r="B24" s="79">
        <f t="shared" si="0"/>
        <v>0.56225628003990202</v>
      </c>
      <c r="C24" s="69">
        <f t="shared" si="1"/>
        <v>0.29844382860797269</v>
      </c>
      <c r="D24" s="70">
        <f>I24-März!I24</f>
        <v>124</v>
      </c>
      <c r="E24" s="71">
        <f>J24-März!J24</f>
        <v>28</v>
      </c>
      <c r="F24" s="72">
        <f t="shared" si="2"/>
        <v>342.85714285714283</v>
      </c>
      <c r="G24" s="73">
        <f t="shared" si="3"/>
        <v>0.45193568509630688</v>
      </c>
      <c r="H24" s="74">
        <f t="shared" si="4"/>
        <v>0.5043649936761575</v>
      </c>
      <c r="I24" s="75">
        <v>355</v>
      </c>
      <c r="J24" s="76">
        <v>327</v>
      </c>
      <c r="K24" s="77">
        <f t="shared" si="5"/>
        <v>8.5626911314984682</v>
      </c>
    </row>
    <row r="25" spans="1:11" ht="15" customHeight="1" x14ac:dyDescent="0.25">
      <c r="A25" s="24" t="s">
        <v>15</v>
      </c>
      <c r="B25" s="18">
        <f t="shared" si="0"/>
        <v>1.3739004262265349</v>
      </c>
      <c r="C25" s="19">
        <f t="shared" si="1"/>
        <v>0.92730761031762954</v>
      </c>
      <c r="D25" s="25">
        <f>I25-März!I25</f>
        <v>303</v>
      </c>
      <c r="E25" s="26">
        <f>J25-März!J25</f>
        <v>87</v>
      </c>
      <c r="F25" s="20">
        <f t="shared" si="2"/>
        <v>248.27586206896552</v>
      </c>
      <c r="G25" s="21">
        <f t="shared" si="3"/>
        <v>1.1699405481788903</v>
      </c>
      <c r="H25" s="22">
        <f t="shared" si="4"/>
        <v>1.5238917851744456</v>
      </c>
      <c r="I25" s="24">
        <v>919</v>
      </c>
      <c r="J25" s="27">
        <v>988</v>
      </c>
      <c r="K25" s="23">
        <f t="shared" si="5"/>
        <v>-6.9838056680161884</v>
      </c>
    </row>
    <row r="26" spans="1:11" ht="15" customHeight="1" x14ac:dyDescent="0.25">
      <c r="A26" s="75" t="s">
        <v>16</v>
      </c>
      <c r="B26" s="79">
        <f t="shared" si="0"/>
        <v>1.9769656298177201</v>
      </c>
      <c r="C26" s="69">
        <f t="shared" si="1"/>
        <v>1.3962907695587294</v>
      </c>
      <c r="D26" s="70">
        <f>I26-März!I26</f>
        <v>436</v>
      </c>
      <c r="E26" s="71">
        <f>J26-März!J26</f>
        <v>131</v>
      </c>
      <c r="F26" s="72">
        <f t="shared" si="2"/>
        <v>232.82442748091603</v>
      </c>
      <c r="G26" s="73">
        <f t="shared" si="3"/>
        <v>1.8242924978676274</v>
      </c>
      <c r="H26" s="74">
        <f t="shared" si="4"/>
        <v>1.4051269395687449</v>
      </c>
      <c r="I26" s="75">
        <v>1433</v>
      </c>
      <c r="J26" s="76">
        <v>911</v>
      </c>
      <c r="K26" s="77">
        <f t="shared" si="5"/>
        <v>57.29967069154776</v>
      </c>
    </row>
    <row r="27" spans="1:11" ht="15" customHeight="1" x14ac:dyDescent="0.25">
      <c r="A27" s="29" t="s">
        <v>43</v>
      </c>
      <c r="B27" s="18">
        <f t="shared" si="0"/>
        <v>1.2197333816994651</v>
      </c>
      <c r="C27" s="19">
        <f t="shared" si="1"/>
        <v>1.0232359837987637</v>
      </c>
      <c r="D27" s="25">
        <f>I27-März!I27</f>
        <v>269</v>
      </c>
      <c r="E27" s="26">
        <f>J27-März!J27</f>
        <v>96</v>
      </c>
      <c r="F27" s="20">
        <f t="shared" si="2"/>
        <v>180.20833333333331</v>
      </c>
      <c r="G27" s="21">
        <f t="shared" si="3"/>
        <v>1.1992208883400592</v>
      </c>
      <c r="H27" s="22">
        <f t="shared" si="4"/>
        <v>1.1768516519110344</v>
      </c>
      <c r="I27" s="24">
        <v>942</v>
      </c>
      <c r="J27" s="27">
        <v>763</v>
      </c>
      <c r="K27" s="23">
        <f t="shared" si="5"/>
        <v>23.460026212319789</v>
      </c>
    </row>
    <row r="28" spans="1:11" ht="15" customHeight="1" x14ac:dyDescent="0.25">
      <c r="A28" s="75" t="s">
        <v>17</v>
      </c>
      <c r="B28" s="79">
        <f t="shared" si="0"/>
        <v>0.16323569420513287</v>
      </c>
      <c r="C28" s="69">
        <f t="shared" si="1"/>
        <v>0.21317416329140909</v>
      </c>
      <c r="D28" s="70">
        <f>I28-März!I28</f>
        <v>36</v>
      </c>
      <c r="E28" s="71">
        <f>J28-März!J28</f>
        <v>20</v>
      </c>
      <c r="F28" s="72">
        <f t="shared" si="2"/>
        <v>80</v>
      </c>
      <c r="G28" s="73">
        <f t="shared" si="3"/>
        <v>0.19477791498516889</v>
      </c>
      <c r="H28" s="74">
        <f t="shared" si="4"/>
        <v>0.27146250424160162</v>
      </c>
      <c r="I28" s="75">
        <v>153</v>
      </c>
      <c r="J28" s="76">
        <v>176</v>
      </c>
      <c r="K28" s="77">
        <f t="shared" si="5"/>
        <v>-13.068181818181813</v>
      </c>
    </row>
    <row r="29" spans="1:11" ht="15" customHeight="1" x14ac:dyDescent="0.25">
      <c r="A29" s="24" t="s">
        <v>18</v>
      </c>
      <c r="B29" s="18">
        <f t="shared" si="0"/>
        <v>0.10428947129772377</v>
      </c>
      <c r="C29" s="19">
        <f t="shared" si="1"/>
        <v>9.5928373481134088E-2</v>
      </c>
      <c r="D29" s="25">
        <f>I29-März!I29</f>
        <v>23</v>
      </c>
      <c r="E29" s="26">
        <f>J29-März!J29</f>
        <v>9</v>
      </c>
      <c r="F29" s="20">
        <f t="shared" si="2"/>
        <v>155.55555555555554</v>
      </c>
      <c r="G29" s="21">
        <f t="shared" si="3"/>
        <v>0.13239805985919975</v>
      </c>
      <c r="H29" s="22">
        <f t="shared" si="4"/>
        <v>0.10488324027516426</v>
      </c>
      <c r="I29" s="24">
        <v>104</v>
      </c>
      <c r="J29" s="27">
        <v>68</v>
      </c>
      <c r="K29" s="23">
        <f t="shared" si="5"/>
        <v>52.941176470588232</v>
      </c>
    </row>
    <row r="30" spans="1:11" ht="15" customHeight="1" x14ac:dyDescent="0.25">
      <c r="A30" s="75" t="s">
        <v>19</v>
      </c>
      <c r="B30" s="79">
        <f t="shared" si="0"/>
        <v>1.9996372540128773</v>
      </c>
      <c r="C30" s="69">
        <f t="shared" si="1"/>
        <v>2.0358132594329565</v>
      </c>
      <c r="D30" s="70">
        <f>I30-März!I30</f>
        <v>441</v>
      </c>
      <c r="E30" s="71">
        <f>J30-März!J30</f>
        <v>191</v>
      </c>
      <c r="F30" s="72">
        <f t="shared" si="2"/>
        <v>130.89005235602093</v>
      </c>
      <c r="G30" s="73">
        <f t="shared" si="3"/>
        <v>2.0025206553703963</v>
      </c>
      <c r="H30" s="74">
        <f t="shared" si="4"/>
        <v>1.8400839065922201</v>
      </c>
      <c r="I30" s="75">
        <v>1573</v>
      </c>
      <c r="J30" s="76">
        <v>1193</v>
      </c>
      <c r="K30" s="77">
        <f t="shared" si="5"/>
        <v>31.85247275775356</v>
      </c>
    </row>
    <row r="31" spans="1:11" ht="15" customHeight="1" x14ac:dyDescent="0.25">
      <c r="A31" s="29" t="s">
        <v>66</v>
      </c>
      <c r="B31" s="18">
        <f t="shared" si="0"/>
        <v>11.240591275959009</v>
      </c>
      <c r="C31" s="19">
        <f t="shared" si="1"/>
        <v>10.445534001279045</v>
      </c>
      <c r="D31" s="25">
        <f>I31-März!I31</f>
        <v>2479</v>
      </c>
      <c r="E31" s="26">
        <f>J31-März!J31</f>
        <v>980</v>
      </c>
      <c r="F31" s="20">
        <f t="shared" si="2"/>
        <v>152.9591836734694</v>
      </c>
      <c r="G31" s="21">
        <f t="shared" si="3"/>
        <v>10.318137261142441</v>
      </c>
      <c r="H31" s="22">
        <f t="shared" si="4"/>
        <v>9.8497701823117492</v>
      </c>
      <c r="I31" s="24">
        <v>8105</v>
      </c>
      <c r="J31" s="27">
        <v>6386</v>
      </c>
      <c r="K31" s="23">
        <f t="shared" si="5"/>
        <v>26.918258690886319</v>
      </c>
    </row>
    <row r="32" spans="1:11" ht="15" customHeight="1" x14ac:dyDescent="0.25">
      <c r="A32" s="75" t="s">
        <v>42</v>
      </c>
      <c r="B32" s="79">
        <f t="shared" si="0"/>
        <v>2.2444907953205768</v>
      </c>
      <c r="C32" s="69">
        <f t="shared" si="1"/>
        <v>2.3875506288637816</v>
      </c>
      <c r="D32" s="70">
        <f>I32-März!I32</f>
        <v>495</v>
      </c>
      <c r="E32" s="71">
        <f>J32-März!J32</f>
        <v>224</v>
      </c>
      <c r="F32" s="72">
        <f t="shared" si="2"/>
        <v>120.98214285714286</v>
      </c>
      <c r="G32" s="73">
        <f t="shared" si="3"/>
        <v>1.9299563341014119</v>
      </c>
      <c r="H32" s="74">
        <f t="shared" si="4"/>
        <v>2.091495203134158</v>
      </c>
      <c r="I32" s="75">
        <v>1516</v>
      </c>
      <c r="J32" s="76">
        <v>1356</v>
      </c>
      <c r="K32" s="77">
        <f t="shared" si="5"/>
        <v>11.799410029498532</v>
      </c>
    </row>
    <row r="33" spans="1:11" ht="15" customHeight="1" x14ac:dyDescent="0.25">
      <c r="A33" s="24" t="s">
        <v>20</v>
      </c>
      <c r="B33" s="18">
        <f t="shared" si="0"/>
        <v>0.92046794232338802</v>
      </c>
      <c r="C33" s="19">
        <f t="shared" si="1"/>
        <v>1.7160520144958433</v>
      </c>
      <c r="D33" s="25">
        <f>I33-März!I33</f>
        <v>203</v>
      </c>
      <c r="E33" s="26">
        <f>J33-März!J33</f>
        <v>161</v>
      </c>
      <c r="F33" s="20">
        <f t="shared" si="2"/>
        <v>26.086956521739125</v>
      </c>
      <c r="G33" s="21">
        <f t="shared" si="3"/>
        <v>1.028631080444552</v>
      </c>
      <c r="H33" s="22">
        <f t="shared" si="4"/>
        <v>1.8925255267298022</v>
      </c>
      <c r="I33" s="24">
        <v>808</v>
      </c>
      <c r="J33" s="27">
        <v>1227</v>
      </c>
      <c r="K33" s="23">
        <f t="shared" si="5"/>
        <v>-34.148329258353712</v>
      </c>
    </row>
    <row r="34" spans="1:11" ht="15" customHeight="1" x14ac:dyDescent="0.25">
      <c r="A34" s="75" t="s">
        <v>21</v>
      </c>
      <c r="B34" s="79">
        <f t="shared" si="0"/>
        <v>0.98848281490886003</v>
      </c>
      <c r="C34" s="69">
        <f t="shared" si="1"/>
        <v>1.1511404817736091</v>
      </c>
      <c r="D34" s="70">
        <f>I34-März!I34</f>
        <v>218</v>
      </c>
      <c r="E34" s="71">
        <f>J34-März!J34</f>
        <v>108</v>
      </c>
      <c r="F34" s="72">
        <f t="shared" si="2"/>
        <v>101.85185185185185</v>
      </c>
      <c r="G34" s="73">
        <f t="shared" si="3"/>
        <v>1.1406602080177211</v>
      </c>
      <c r="H34" s="74">
        <f t="shared" si="4"/>
        <v>1.2416324767868712</v>
      </c>
      <c r="I34" s="75">
        <v>896</v>
      </c>
      <c r="J34" s="76">
        <v>805</v>
      </c>
      <c r="K34" s="77">
        <f t="shared" si="5"/>
        <v>11.304347826086953</v>
      </c>
    </row>
    <row r="35" spans="1:11" ht="15" customHeight="1" x14ac:dyDescent="0.25">
      <c r="A35" s="29" t="s">
        <v>22</v>
      </c>
      <c r="B35" s="18">
        <f t="shared" si="0"/>
        <v>2.1855445724131677</v>
      </c>
      <c r="C35" s="19">
        <f t="shared" si="1"/>
        <v>1.8119803879769771</v>
      </c>
      <c r="D35" s="25">
        <f>I35-März!I35</f>
        <v>482</v>
      </c>
      <c r="E35" s="26">
        <f>J35-März!J35</f>
        <v>170</v>
      </c>
      <c r="F35" s="20">
        <f t="shared" si="2"/>
        <v>183.52941176470586</v>
      </c>
      <c r="G35" s="21">
        <f t="shared" si="3"/>
        <v>2.3271505136790114</v>
      </c>
      <c r="H35" s="22">
        <f t="shared" si="4"/>
        <v>1.9619335533824844</v>
      </c>
      <c r="I35" s="24">
        <v>1828</v>
      </c>
      <c r="J35" s="27">
        <v>1272</v>
      </c>
      <c r="K35" s="23">
        <f t="shared" si="5"/>
        <v>43.710691823899367</v>
      </c>
    </row>
    <row r="36" spans="1:11" ht="15" customHeight="1" x14ac:dyDescent="0.25">
      <c r="A36" s="75" t="s">
        <v>23</v>
      </c>
      <c r="B36" s="79">
        <f t="shared" si="0"/>
        <v>2.444001088237961</v>
      </c>
      <c r="C36" s="69">
        <f t="shared" si="1"/>
        <v>2.2276700063952251</v>
      </c>
      <c r="D36" s="70">
        <f>I36-März!I36</f>
        <v>539</v>
      </c>
      <c r="E36" s="71">
        <f>J36-März!J36</f>
        <v>209</v>
      </c>
      <c r="F36" s="72">
        <f t="shared" si="2"/>
        <v>157.89473684210526</v>
      </c>
      <c r="G36" s="73">
        <f t="shared" si="3"/>
        <v>3.0044175121895331</v>
      </c>
      <c r="H36" s="74">
        <f t="shared" si="4"/>
        <v>2.2488200635469044</v>
      </c>
      <c r="I36" s="75">
        <v>2360</v>
      </c>
      <c r="J36" s="76">
        <v>1458</v>
      </c>
      <c r="K36" s="77">
        <f t="shared" si="5"/>
        <v>61.865569272976671</v>
      </c>
    </row>
    <row r="37" spans="1:11" ht="15" customHeight="1" x14ac:dyDescent="0.25">
      <c r="A37" s="24" t="s">
        <v>24</v>
      </c>
      <c r="B37" s="18">
        <f t="shared" si="0"/>
        <v>1.3829690759045978</v>
      </c>
      <c r="C37" s="19">
        <f t="shared" si="1"/>
        <v>1.8546152206352591</v>
      </c>
      <c r="D37" s="25">
        <f>I37-März!I37</f>
        <v>305</v>
      </c>
      <c r="E37" s="26">
        <f>J37-März!J37</f>
        <v>174</v>
      </c>
      <c r="F37" s="20">
        <f t="shared" si="2"/>
        <v>75.28735632183907</v>
      </c>
      <c r="G37" s="21">
        <f t="shared" si="3"/>
        <v>1.8344769640106426</v>
      </c>
      <c r="H37" s="22">
        <f t="shared" si="4"/>
        <v>1.528518986951291</v>
      </c>
      <c r="I37" s="24">
        <v>1441</v>
      </c>
      <c r="J37" s="27">
        <v>991</v>
      </c>
      <c r="K37" s="23">
        <f t="shared" si="5"/>
        <v>45.408678102926331</v>
      </c>
    </row>
    <row r="38" spans="1:11" ht="15" customHeight="1" x14ac:dyDescent="0.25">
      <c r="A38" s="75" t="s">
        <v>25</v>
      </c>
      <c r="B38" s="79">
        <f t="shared" si="0"/>
        <v>3.3554003808832866</v>
      </c>
      <c r="C38" s="69">
        <f t="shared" si="1"/>
        <v>3.6452781922830955</v>
      </c>
      <c r="D38" s="70">
        <f>I38-März!I38</f>
        <v>740</v>
      </c>
      <c r="E38" s="71">
        <f>J38-März!J38</f>
        <v>342</v>
      </c>
      <c r="F38" s="72">
        <f t="shared" si="2"/>
        <v>116.37426900584796</v>
      </c>
      <c r="G38" s="73">
        <f t="shared" si="3"/>
        <v>3.5951165484844241</v>
      </c>
      <c r="H38" s="74">
        <f t="shared" si="4"/>
        <v>4.6611345898756822</v>
      </c>
      <c r="I38" s="75">
        <v>2824</v>
      </c>
      <c r="J38" s="76">
        <v>3022</v>
      </c>
      <c r="K38" s="77">
        <f t="shared" si="5"/>
        <v>-6.5519523494374567</v>
      </c>
    </row>
    <row r="39" spans="1:11" ht="15" customHeight="1" x14ac:dyDescent="0.25">
      <c r="A39" s="29" t="s">
        <v>76</v>
      </c>
      <c r="B39" s="18">
        <f t="shared" si="0"/>
        <v>5.9218282397750972</v>
      </c>
      <c r="C39" s="19">
        <f t="shared" si="1"/>
        <v>5.563845661905777</v>
      </c>
      <c r="D39" s="25">
        <f>I39-März!I39</f>
        <v>1306</v>
      </c>
      <c r="E39" s="26">
        <f>J39-März!J39</f>
        <v>522</v>
      </c>
      <c r="F39" s="20">
        <f t="shared" si="2"/>
        <v>150.19157088122606</v>
      </c>
      <c r="G39" s="21">
        <f t="shared" si="3"/>
        <v>6.2137974055072505</v>
      </c>
      <c r="H39" s="22">
        <f t="shared" si="4"/>
        <v>5.490946108523306</v>
      </c>
      <c r="I39" s="24">
        <v>4881</v>
      </c>
      <c r="J39" s="27">
        <v>3560</v>
      </c>
      <c r="K39" s="23">
        <f t="shared" si="5"/>
        <v>37.106741573033702</v>
      </c>
    </row>
    <row r="40" spans="1:11" ht="15" customHeight="1" x14ac:dyDescent="0.25">
      <c r="A40" s="75" t="s">
        <v>41</v>
      </c>
      <c r="B40" s="79">
        <f t="shared" si="0"/>
        <v>8.2161966083250206</v>
      </c>
      <c r="C40" s="69">
        <f t="shared" si="1"/>
        <v>8.3777446173523771</v>
      </c>
      <c r="D40" s="70">
        <f>I40-März!I40</f>
        <v>1812</v>
      </c>
      <c r="E40" s="71">
        <f>J40-März!J40</f>
        <v>786</v>
      </c>
      <c r="F40" s="72">
        <f t="shared" si="2"/>
        <v>130.53435114503816</v>
      </c>
      <c r="G40" s="73">
        <f t="shared" si="3"/>
        <v>7.5963386844215854</v>
      </c>
      <c r="H40" s="74">
        <f t="shared" si="4"/>
        <v>8.1083999136255667</v>
      </c>
      <c r="I40" s="75">
        <v>5967</v>
      </c>
      <c r="J40" s="76">
        <v>5257</v>
      </c>
      <c r="K40" s="77">
        <f t="shared" si="5"/>
        <v>13.505801788092072</v>
      </c>
    </row>
    <row r="41" spans="1:11" ht="15" customHeight="1" x14ac:dyDescent="0.25">
      <c r="A41" s="24" t="s">
        <v>26</v>
      </c>
      <c r="B41" s="18">
        <f t="shared" si="0"/>
        <v>0.14056407000997551</v>
      </c>
      <c r="C41" s="19">
        <f t="shared" si="1"/>
        <v>0.24515028778512044</v>
      </c>
      <c r="D41" s="25">
        <f>I41-März!I41</f>
        <v>31</v>
      </c>
      <c r="E41" s="26">
        <f>J41-März!J41</f>
        <v>23</v>
      </c>
      <c r="F41" s="20">
        <f t="shared" si="2"/>
        <v>34.782608695652186</v>
      </c>
      <c r="G41" s="21">
        <f t="shared" si="3"/>
        <v>0.13749029293070744</v>
      </c>
      <c r="H41" s="22">
        <f t="shared" si="4"/>
        <v>0.178918468704692</v>
      </c>
      <c r="I41" s="24">
        <v>108</v>
      </c>
      <c r="J41" s="27">
        <v>116</v>
      </c>
      <c r="K41" s="23">
        <f t="shared" si="5"/>
        <v>-6.8965517241379359</v>
      </c>
    </row>
    <row r="42" spans="1:11" ht="15" customHeight="1" x14ac:dyDescent="0.25">
      <c r="A42" s="75" t="s">
        <v>44</v>
      </c>
      <c r="B42" s="79">
        <f t="shared" si="0"/>
        <v>1.3602974517094404E-2</v>
      </c>
      <c r="C42" s="69">
        <f t="shared" si="1"/>
        <v>0</v>
      </c>
      <c r="D42" s="70">
        <f>I42-März!I42</f>
        <v>3</v>
      </c>
      <c r="E42" s="71">
        <f>J42-März!J42</f>
        <v>0</v>
      </c>
      <c r="F42" s="72" t="str">
        <f t="shared" si="2"/>
        <v xml:space="preserve"> </v>
      </c>
      <c r="G42" s="73">
        <f t="shared" si="3"/>
        <v>1.0184466143015367E-2</v>
      </c>
      <c r="H42" s="74">
        <f t="shared" si="4"/>
        <v>4.627201776845483E-3</v>
      </c>
      <c r="I42" s="75">
        <v>8</v>
      </c>
      <c r="J42" s="76">
        <v>3</v>
      </c>
      <c r="K42" s="77">
        <f t="shared" si="5"/>
        <v>166.66666666666669</v>
      </c>
    </row>
    <row r="43" spans="1:11" ht="15" customHeight="1" x14ac:dyDescent="0.25">
      <c r="A43" s="29" t="s">
        <v>27</v>
      </c>
      <c r="B43" s="18">
        <f t="shared" si="0"/>
        <v>0.68921737553278317</v>
      </c>
      <c r="C43" s="19">
        <f t="shared" si="1"/>
        <v>0.69281603069707953</v>
      </c>
      <c r="D43" s="25">
        <f>I43-März!I43</f>
        <v>152</v>
      </c>
      <c r="E43" s="26">
        <f>J43-März!J43</f>
        <v>65</v>
      </c>
      <c r="F43" s="20">
        <f t="shared" si="2"/>
        <v>133.84615384615384</v>
      </c>
      <c r="G43" s="21">
        <f t="shared" si="3"/>
        <v>0.74983131977950623</v>
      </c>
      <c r="H43" s="22">
        <f t="shared" si="4"/>
        <v>0.64472344757380384</v>
      </c>
      <c r="I43" s="24">
        <v>589</v>
      </c>
      <c r="J43" s="27">
        <v>418</v>
      </c>
      <c r="K43" s="23">
        <f t="shared" si="5"/>
        <v>40.909090909090907</v>
      </c>
    </row>
    <row r="44" spans="1:11" ht="15" customHeight="1" x14ac:dyDescent="0.25">
      <c r="A44" s="75" t="s">
        <v>28</v>
      </c>
      <c r="B44" s="79">
        <f t="shared" si="0"/>
        <v>3.2465765847465313</v>
      </c>
      <c r="C44" s="69">
        <f t="shared" si="1"/>
        <v>1.6307823491792792</v>
      </c>
      <c r="D44" s="70">
        <f>I44-März!I44</f>
        <v>716</v>
      </c>
      <c r="E44" s="71">
        <f>J44-März!J44</f>
        <v>153</v>
      </c>
      <c r="F44" s="72">
        <f t="shared" si="2"/>
        <v>367.97385620915031</v>
      </c>
      <c r="G44" s="73">
        <f t="shared" si="3"/>
        <v>2.3755267278583339</v>
      </c>
      <c r="H44" s="74">
        <f t="shared" si="4"/>
        <v>1.4714501650368634</v>
      </c>
      <c r="I44" s="75">
        <v>1866</v>
      </c>
      <c r="J44" s="76">
        <v>954</v>
      </c>
      <c r="K44" s="77">
        <f t="shared" si="5"/>
        <v>95.597484276729546</v>
      </c>
    </row>
    <row r="45" spans="1:11" ht="15" customHeight="1" x14ac:dyDescent="0.25">
      <c r="A45" s="24" t="s">
        <v>78</v>
      </c>
      <c r="B45" s="18">
        <f t="shared" si="0"/>
        <v>0.31740273873220276</v>
      </c>
      <c r="C45" s="19">
        <f t="shared" si="1"/>
        <v>1.5135365593690044</v>
      </c>
      <c r="D45" s="25">
        <f>I45-März!I45</f>
        <v>70</v>
      </c>
      <c r="E45" s="26">
        <f>J45-März!J45</f>
        <v>142</v>
      </c>
      <c r="F45" s="20">
        <f t="shared" ref="F45:F48" si="9">IF(E45&gt;0,(D45*100/E45)-100," ")</f>
        <v>-50.70422535211268</v>
      </c>
      <c r="G45" s="21">
        <f t="shared" si="3"/>
        <v>1.059184478873598</v>
      </c>
      <c r="H45" s="22">
        <f t="shared" si="4"/>
        <v>1.9634759539747666</v>
      </c>
      <c r="I45" s="24">
        <v>832</v>
      </c>
      <c r="J45" s="27">
        <v>1273</v>
      </c>
      <c r="K45" s="23">
        <f t="shared" ref="K45:K48" si="10">IF(J45&gt;0,(I45*100/J45)-100," ")</f>
        <v>-34.642576590730556</v>
      </c>
    </row>
    <row r="46" spans="1:11" ht="15" customHeight="1" x14ac:dyDescent="0.25">
      <c r="A46" s="75" t="s">
        <v>79</v>
      </c>
      <c r="B46" s="79">
        <f t="shared" si="0"/>
        <v>4.6068740364559719</v>
      </c>
      <c r="C46" s="69">
        <f t="shared" si="1"/>
        <v>3.6665956086122358</v>
      </c>
      <c r="D46" s="70">
        <f>I46-März!I46</f>
        <v>1016</v>
      </c>
      <c r="E46" s="71">
        <f>J46-März!J46</f>
        <v>344</v>
      </c>
      <c r="F46" s="72">
        <f t="shared" si="9"/>
        <v>195.3488372093023</v>
      </c>
      <c r="G46" s="73">
        <f t="shared" si="3"/>
        <v>4.5142646178915609</v>
      </c>
      <c r="H46" s="74">
        <f t="shared" si="4"/>
        <v>3.8961038961038961</v>
      </c>
      <c r="I46" s="75">
        <v>3546</v>
      </c>
      <c r="J46" s="76">
        <v>2526</v>
      </c>
      <c r="K46" s="77">
        <f t="shared" si="10"/>
        <v>40.380047505938251</v>
      </c>
    </row>
    <row r="47" spans="1:11" ht="15" customHeight="1" x14ac:dyDescent="0.25">
      <c r="A47" s="29" t="s">
        <v>80</v>
      </c>
      <c r="B47" s="18">
        <f t="shared" si="0"/>
        <v>10.447084429128504</v>
      </c>
      <c r="C47" s="19">
        <f t="shared" si="1"/>
        <v>10.775953954380729</v>
      </c>
      <c r="D47" s="25">
        <f>I47-März!I47</f>
        <v>2304</v>
      </c>
      <c r="E47" s="26">
        <f>J47-März!J47</f>
        <v>1011</v>
      </c>
      <c r="F47" s="20">
        <f t="shared" si="9"/>
        <v>127.89317507418397</v>
      </c>
      <c r="G47" s="21">
        <f t="shared" si="3"/>
        <v>9.8789321587249059</v>
      </c>
      <c r="H47" s="22">
        <f t="shared" si="4"/>
        <v>11.339729154455995</v>
      </c>
      <c r="I47" s="24">
        <v>7760</v>
      </c>
      <c r="J47" s="27">
        <v>7352</v>
      </c>
      <c r="K47" s="23">
        <f t="shared" si="10"/>
        <v>5.5495103373231842</v>
      </c>
    </row>
    <row r="48" spans="1:11" ht="15" customHeight="1" x14ac:dyDescent="0.25">
      <c r="A48" s="75" t="s">
        <v>81</v>
      </c>
      <c r="B48" s="79">
        <f t="shared" si="0"/>
        <v>3.2012333363562164</v>
      </c>
      <c r="C48" s="69">
        <f t="shared" si="1"/>
        <v>2.7499467064591774</v>
      </c>
      <c r="D48" s="70">
        <f>I48-März!I48</f>
        <v>706</v>
      </c>
      <c r="E48" s="71">
        <f>J48-März!J48</f>
        <v>258</v>
      </c>
      <c r="F48" s="72">
        <f t="shared" si="9"/>
        <v>173.6434108527132</v>
      </c>
      <c r="G48" s="73">
        <f t="shared" si="3"/>
        <v>3.5632900917875014</v>
      </c>
      <c r="H48" s="74">
        <f t="shared" si="4"/>
        <v>3.590708578832094</v>
      </c>
      <c r="I48" s="75">
        <v>2799</v>
      </c>
      <c r="J48" s="76">
        <v>2328</v>
      </c>
      <c r="K48" s="77">
        <f t="shared" si="10"/>
        <v>20.231958762886592</v>
      </c>
    </row>
    <row r="49" spans="1:15" ht="3" customHeight="1" x14ac:dyDescent="0.25">
      <c r="A49" s="167"/>
      <c r="B49" s="168"/>
      <c r="C49" s="30"/>
      <c r="D49" s="169"/>
      <c r="E49" s="170"/>
      <c r="F49" s="171"/>
      <c r="G49" s="31"/>
      <c r="H49" s="30"/>
      <c r="I49" s="167"/>
      <c r="J49" s="172"/>
      <c r="K49" s="65"/>
    </row>
    <row r="50" spans="1:15" ht="15" customHeight="1" x14ac:dyDescent="0.25">
      <c r="A50" s="29" t="s">
        <v>29</v>
      </c>
      <c r="B50" s="18">
        <f>D50/$D$52*100</f>
        <v>1.006620114264986</v>
      </c>
      <c r="C50" s="19">
        <f>E50/$E$52*100</f>
        <v>1.1298230654444681</v>
      </c>
      <c r="D50" s="25">
        <v>222</v>
      </c>
      <c r="E50" s="26">
        <v>106</v>
      </c>
      <c r="F50" s="20">
        <f t="shared" si="2"/>
        <v>109.43396226415095</v>
      </c>
      <c r="G50" s="21">
        <f>I50/$I$52*100</f>
        <v>1.0528191875342134</v>
      </c>
      <c r="H50" s="22">
        <f>J50/$J$52*100</f>
        <v>0.71104667304192248</v>
      </c>
      <c r="I50" s="24">
        <v>827</v>
      </c>
      <c r="J50" s="27">
        <v>461</v>
      </c>
      <c r="K50" s="23">
        <f t="shared" si="5"/>
        <v>79.392624728850336</v>
      </c>
    </row>
    <row r="51" spans="1:15" s="32" customFormat="1" ht="3" customHeight="1" x14ac:dyDescent="0.25">
      <c r="A51" s="157"/>
      <c r="B51" s="158"/>
      <c r="C51" s="159"/>
      <c r="D51" s="160"/>
      <c r="E51" s="161"/>
      <c r="F51" s="162"/>
      <c r="G51" s="163"/>
      <c r="H51" s="159"/>
      <c r="I51" s="164"/>
      <c r="J51" s="165"/>
      <c r="K51" s="166"/>
    </row>
    <row r="52" spans="1:15" s="155" customFormat="1" ht="20.100000000000001" customHeight="1" x14ac:dyDescent="0.2">
      <c r="A52" s="203" t="s">
        <v>30</v>
      </c>
      <c r="B52" s="204">
        <f>SUM(B10:B50)</f>
        <v>100.00000000000001</v>
      </c>
      <c r="C52" s="205">
        <f>SUM(C10:C50)</f>
        <v>100</v>
      </c>
      <c r="D52" s="206">
        <f>SUM(D10:D51)</f>
        <v>22054</v>
      </c>
      <c r="E52" s="207">
        <f>SUM(E10:E51)</f>
        <v>9382</v>
      </c>
      <c r="F52" s="208">
        <f>100/E52*D52-100</f>
        <v>135.0671498614368</v>
      </c>
      <c r="G52" s="209">
        <f>SUM(G10:G50)</f>
        <v>100</v>
      </c>
      <c r="H52" s="205">
        <f>SUM(H10:H50)</f>
        <v>100</v>
      </c>
      <c r="I52" s="210">
        <f>SUM(I10:I51)</f>
        <v>78551</v>
      </c>
      <c r="J52" s="207">
        <f>SUM(J10:J51)</f>
        <v>64834</v>
      </c>
      <c r="K52" s="211">
        <f>100/J52*I52-100</f>
        <v>21.157108924329833</v>
      </c>
    </row>
    <row r="53" spans="1:15" ht="3" customHeight="1" x14ac:dyDescent="0.2">
      <c r="A53" s="157"/>
      <c r="B53" s="157"/>
      <c r="C53" s="212"/>
      <c r="D53" s="160"/>
      <c r="E53" s="161"/>
      <c r="F53" s="162"/>
      <c r="G53" s="213"/>
      <c r="H53" s="213"/>
      <c r="I53" s="164"/>
      <c r="J53" s="161"/>
      <c r="K53" s="166"/>
      <c r="O53" s="32"/>
    </row>
    <row r="54" spans="1:15" ht="15" customHeight="1" x14ac:dyDescent="0.25">
      <c r="A54" s="131" t="s">
        <v>34</v>
      </c>
      <c r="B54" s="122">
        <f t="shared" ref="B54:B61" si="11">D54/$D$52*100</f>
        <v>47.723768930806202</v>
      </c>
      <c r="C54" s="132">
        <f t="shared" ref="C54:C61" si="12">E54/$E$52*100</f>
        <v>52.067789383926666</v>
      </c>
      <c r="D54" s="124">
        <f>I54-März!I54</f>
        <v>10525</v>
      </c>
      <c r="E54" s="125">
        <f>J54-März!J54</f>
        <v>4885</v>
      </c>
      <c r="F54" s="126">
        <f t="shared" ref="F54:F60" si="13">100/E54*D54-100</f>
        <v>115.45547594677586</v>
      </c>
      <c r="G54" s="133">
        <f t="shared" ref="G54:G61" si="14">I54/$I$52*100</f>
        <v>48.428409568305938</v>
      </c>
      <c r="H54" s="134">
        <f t="shared" ref="H54:H61" si="15">J54/$J$52*100</f>
        <v>52.986087546657622</v>
      </c>
      <c r="I54" s="128">
        <v>38041</v>
      </c>
      <c r="J54" s="129">
        <v>34353</v>
      </c>
      <c r="K54" s="130">
        <f t="shared" ref="K54:K60" si="16">100/J54*I54-100</f>
        <v>10.735598055482768</v>
      </c>
    </row>
    <row r="55" spans="1:15" ht="15" customHeight="1" x14ac:dyDescent="0.25">
      <c r="A55" s="185" t="s">
        <v>67</v>
      </c>
      <c r="B55" s="86">
        <f>D55/$D$52*100</f>
        <v>45.488346785163692</v>
      </c>
      <c r="C55" s="121">
        <f>E55/$E$52*100</f>
        <v>53.453421445320828</v>
      </c>
      <c r="D55" s="186">
        <f>I55-März!I55</f>
        <v>10032</v>
      </c>
      <c r="E55" s="182">
        <f>J55-März!J55</f>
        <v>5015</v>
      </c>
      <c r="F55" s="90">
        <f>100/E55*D55-100</f>
        <v>100.03988035892323</v>
      </c>
      <c r="G55" s="187">
        <f>I55/$I$52*100</f>
        <v>46.358416824738072</v>
      </c>
      <c r="H55" s="188">
        <f>J55/$J$52*100</f>
        <v>54.18607520745288</v>
      </c>
      <c r="I55" s="106">
        <v>36415</v>
      </c>
      <c r="J55" s="183">
        <v>35131</v>
      </c>
      <c r="K55" s="93">
        <f>100/J55*I55-100</f>
        <v>3.6548916910990386</v>
      </c>
    </row>
    <row r="56" spans="1:15" ht="15" customHeight="1" x14ac:dyDescent="0.25">
      <c r="A56" s="109" t="s">
        <v>38</v>
      </c>
      <c r="B56" s="177">
        <f>D56/$D$52*100</f>
        <v>15.04035549106738</v>
      </c>
      <c r="C56" s="118">
        <f>E56/$E$52*100</f>
        <v>25.026646770411425</v>
      </c>
      <c r="D56" s="111">
        <f>I56-März!I56</f>
        <v>3317</v>
      </c>
      <c r="E56" s="112">
        <f>J56-März!J56</f>
        <v>2348</v>
      </c>
      <c r="F56" s="113">
        <f>100/E56*D56-100</f>
        <v>41.269165247018748</v>
      </c>
      <c r="G56" s="119">
        <f>I56/$I$52*100</f>
        <v>16.136013545339971</v>
      </c>
      <c r="H56" s="120">
        <f>J56/$J$52*100</f>
        <v>24.605916648671993</v>
      </c>
      <c r="I56" s="115">
        <v>12675</v>
      </c>
      <c r="J56" s="116">
        <v>15953</v>
      </c>
      <c r="K56" s="117">
        <f>100/J56*I56-100</f>
        <v>-20.547859336801849</v>
      </c>
    </row>
    <row r="57" spans="1:15" ht="15" customHeight="1" x14ac:dyDescent="0.25">
      <c r="A57" s="29" t="s">
        <v>75</v>
      </c>
      <c r="B57" s="18">
        <f t="shared" si="11"/>
        <v>21.665004080892356</v>
      </c>
      <c r="C57" s="33">
        <f t="shared" si="12"/>
        <v>11.063739074824133</v>
      </c>
      <c r="D57" s="25">
        <f>I57-März!I57</f>
        <v>4778</v>
      </c>
      <c r="E57" s="26">
        <f>J57-März!J57</f>
        <v>1038</v>
      </c>
      <c r="F57" s="20">
        <f t="shared" si="13"/>
        <v>360.30828516377653</v>
      </c>
      <c r="G57" s="34">
        <f t="shared" si="14"/>
        <v>20.880701709717254</v>
      </c>
      <c r="H57" s="35">
        <f t="shared" si="15"/>
        <v>10.935620199278157</v>
      </c>
      <c r="I57" s="24">
        <v>16402</v>
      </c>
      <c r="J57" s="80">
        <v>7090</v>
      </c>
      <c r="K57" s="23">
        <f t="shared" si="16"/>
        <v>131.33991537376588</v>
      </c>
    </row>
    <row r="58" spans="1:15" ht="15" customHeight="1" x14ac:dyDescent="0.25">
      <c r="A58" s="94" t="s">
        <v>77</v>
      </c>
      <c r="B58" s="86">
        <f t="shared" ref="B58" si="17">D58/$D$52*100</f>
        <v>8.6968350412623554</v>
      </c>
      <c r="C58" s="103">
        <f t="shared" ref="C58" si="18">E58/$E$52*100</f>
        <v>4.5192922617778724</v>
      </c>
      <c r="D58" s="88">
        <f>I58-März!I58</f>
        <v>1918</v>
      </c>
      <c r="E58" s="89">
        <f>J58-März!J58</f>
        <v>424</v>
      </c>
      <c r="F58" s="90">
        <f t="shared" ref="F58" si="19">100/E58*D58-100</f>
        <v>352.35849056603774</v>
      </c>
      <c r="G58" s="104">
        <f t="shared" ref="G58" si="20">I58/$I$52*100</f>
        <v>7.9349721836768472</v>
      </c>
      <c r="H58" s="105">
        <f t="shared" ref="H58" si="21">J58/$J$52*100</f>
        <v>4.1752784033069066</v>
      </c>
      <c r="I58" s="85">
        <v>6233</v>
      </c>
      <c r="J58" s="102">
        <v>2707</v>
      </c>
      <c r="K58" s="93">
        <f>100/J58*I58-100</f>
        <v>130.25489471739934</v>
      </c>
    </row>
    <row r="59" spans="1:15" ht="15" customHeight="1" x14ac:dyDescent="0.25">
      <c r="A59" s="29" t="s">
        <v>35</v>
      </c>
      <c r="B59" s="18">
        <f t="shared" si="11"/>
        <v>8.9507572322481188</v>
      </c>
      <c r="C59" s="33">
        <f t="shared" si="12"/>
        <v>5.6704327435514816</v>
      </c>
      <c r="D59" s="25">
        <f>I59-März!I59</f>
        <v>1974</v>
      </c>
      <c r="E59" s="26">
        <f>J59-März!J59</f>
        <v>532</v>
      </c>
      <c r="F59" s="20">
        <f t="shared" si="13"/>
        <v>271.05263157894734</v>
      </c>
      <c r="G59" s="34">
        <f t="shared" si="14"/>
        <v>8.5422209774541376</v>
      </c>
      <c r="H59" s="35">
        <f t="shared" si="15"/>
        <v>5.634389363605516</v>
      </c>
      <c r="I59" s="24">
        <v>6710</v>
      </c>
      <c r="J59" s="80">
        <v>3653</v>
      </c>
      <c r="K59" s="23">
        <f t="shared" si="16"/>
        <v>83.684642759375862</v>
      </c>
    </row>
    <row r="60" spans="1:15" ht="15" customHeight="1" x14ac:dyDescent="0.25">
      <c r="A60" s="94" t="s">
        <v>36</v>
      </c>
      <c r="B60" s="86">
        <f t="shared" si="11"/>
        <v>0.12696109549288112</v>
      </c>
      <c r="C60" s="103">
        <f t="shared" si="12"/>
        <v>0.24515028778512044</v>
      </c>
      <c r="D60" s="88">
        <f>I60-März!I60</f>
        <v>28</v>
      </c>
      <c r="E60" s="89">
        <f>J60-März!J60</f>
        <v>23</v>
      </c>
      <c r="F60" s="90">
        <f t="shared" si="13"/>
        <v>21.739130434782595</v>
      </c>
      <c r="G60" s="104">
        <f t="shared" si="14"/>
        <v>0.11839441891255363</v>
      </c>
      <c r="H60" s="105">
        <f t="shared" si="15"/>
        <v>0.43341456643119353</v>
      </c>
      <c r="I60" s="85">
        <v>93</v>
      </c>
      <c r="J60" s="102">
        <v>281</v>
      </c>
      <c r="K60" s="93">
        <f t="shared" si="16"/>
        <v>-66.90391459074732</v>
      </c>
      <c r="M60" s="37"/>
    </row>
    <row r="61" spans="1:15" ht="15" customHeight="1" x14ac:dyDescent="0.25">
      <c r="A61" s="29" t="s">
        <v>37</v>
      </c>
      <c r="B61" s="18">
        <f t="shared" si="11"/>
        <v>2.267162419515734E-2</v>
      </c>
      <c r="C61" s="33">
        <f t="shared" si="12"/>
        <v>1.0658708164570454E-2</v>
      </c>
      <c r="D61" s="25">
        <f>I61-März!I61</f>
        <v>5</v>
      </c>
      <c r="E61" s="26">
        <f>J61-März!J61</f>
        <v>1</v>
      </c>
      <c r="F61" s="20">
        <f>IF(E61&gt;0,100/E61*D61-100," ")</f>
        <v>400</v>
      </c>
      <c r="G61" s="34">
        <f t="shared" si="14"/>
        <v>2.5461165357538416E-2</v>
      </c>
      <c r="H61" s="35">
        <f t="shared" si="15"/>
        <v>2.6220810068791064E-2</v>
      </c>
      <c r="I61" s="24">
        <v>20</v>
      </c>
      <c r="J61" s="80">
        <v>17</v>
      </c>
      <c r="K61" s="23">
        <f>IF(J61&gt;0,100/J61*I61-100," ")</f>
        <v>17.64705882352942</v>
      </c>
    </row>
    <row r="62" spans="1:15" ht="15" customHeight="1" x14ac:dyDescent="0.25">
      <c r="A62" s="190" t="s">
        <v>68</v>
      </c>
      <c r="B62" s="191">
        <f>D62/$D$52*100</f>
        <v>39.471297723768934</v>
      </c>
      <c r="C62" s="200">
        <f>E62/$E$52*100</f>
        <v>21.519931784267747</v>
      </c>
      <c r="D62" s="193">
        <f>I62-März!I62</f>
        <v>8705</v>
      </c>
      <c r="E62" s="194">
        <f>J62-März!J62</f>
        <v>2019</v>
      </c>
      <c r="F62" s="195">
        <f>100/E62*D62-100</f>
        <v>331.15403665180781</v>
      </c>
      <c r="G62" s="201">
        <f>I62/$I$52*100</f>
        <v>37.505569629921965</v>
      </c>
      <c r="H62" s="202">
        <f>J62/$J$52*100</f>
        <v>21.208008143875126</v>
      </c>
      <c r="I62" s="197">
        <v>29461</v>
      </c>
      <c r="J62" s="198">
        <v>13750</v>
      </c>
      <c r="K62" s="199">
        <f>100/J62*I62-100</f>
        <v>114.26181818181817</v>
      </c>
    </row>
    <row r="63" spans="1:15" ht="15" customHeight="1" x14ac:dyDescent="0.25">
      <c r="A63" s="176" t="s">
        <v>46</v>
      </c>
      <c r="B63" s="61"/>
      <c r="C63" s="62"/>
      <c r="D63" s="97"/>
      <c r="E63" s="66"/>
      <c r="F63" s="98"/>
      <c r="G63" s="63"/>
      <c r="H63" s="64"/>
      <c r="I63" s="99"/>
      <c r="J63" s="67"/>
      <c r="K63" s="65"/>
    </row>
    <row r="64" spans="1:15" s="32" customFormat="1" x14ac:dyDescent="0.2">
      <c r="A64" s="148" t="s">
        <v>85</v>
      </c>
      <c r="B64" s="148"/>
      <c r="C64" s="148"/>
      <c r="D64" s="148"/>
      <c r="E64" s="148"/>
      <c r="F64" s="151"/>
      <c r="G64" s="151"/>
      <c r="H64" s="151"/>
      <c r="I64" s="149"/>
      <c r="J64" s="149"/>
      <c r="K64" s="150"/>
    </row>
    <row r="65" spans="1:9" ht="12.75" customHeight="1" x14ac:dyDescent="0.2">
      <c r="I65" s="37"/>
    </row>
    <row r="66" spans="1:9" x14ac:dyDescent="0.2">
      <c r="A66" s="38"/>
    </row>
    <row r="67" spans="1:9" x14ac:dyDescent="0.2">
      <c r="A67" s="38"/>
    </row>
  </sheetData>
  <mergeCells count="2">
    <mergeCell ref="B8:C8"/>
    <mergeCell ref="G8:H8"/>
  </mergeCells>
  <phoneticPr fontId="6" type="noConversion"/>
  <pageMargins left="0.59055118110236227" right="0.11811023622047245" top="0.43307086614173229" bottom="0.43307086614173229" header="0.43307086614173229" footer="0.43307086614173229"/>
  <pageSetup paperSize="9" scale="82" fitToHeight="2" orientation="portrait" r:id="rId1"/>
  <headerFooter alignWithMargins="0"/>
  <ignoredErrors>
    <ignoredError sqref="F61 K6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O66"/>
  <sheetViews>
    <sheetView topLeftCell="A40" zoomScaleNormal="100" zoomScaleSheetLayoutView="100" workbookViewId="0">
      <selection activeCell="N13" sqref="N13"/>
    </sheetView>
  </sheetViews>
  <sheetFormatPr baseColWidth="10" defaultColWidth="11.42578125" defaultRowHeight="12.75" x14ac:dyDescent="0.2"/>
  <cols>
    <col min="1" max="1" width="21.7109375" style="1" customWidth="1"/>
    <col min="2" max="5" width="9.7109375" style="1" customWidth="1"/>
    <col min="6" max="8" width="9.7109375" style="6" customWidth="1"/>
    <col min="9" max="10" width="9.7109375" style="222" customWidth="1"/>
    <col min="11" max="11" width="9.7109375" style="1" customWidth="1"/>
    <col min="12" max="16384" width="11.42578125" style="1"/>
  </cols>
  <sheetData>
    <row r="1" spans="1:12" ht="35.1" customHeight="1" x14ac:dyDescent="0.25">
      <c r="A1" s="39"/>
      <c r="B1" s="39"/>
      <c r="C1" s="39"/>
      <c r="D1" s="40"/>
      <c r="E1" s="40"/>
      <c r="F1" s="41"/>
      <c r="G1" s="41"/>
      <c r="H1" s="41"/>
      <c r="I1" s="214"/>
      <c r="J1" s="215"/>
      <c r="K1" s="45"/>
    </row>
    <row r="2" spans="1:12" ht="35.1" customHeight="1" x14ac:dyDescent="0.25">
      <c r="A2" s="39"/>
      <c r="B2" s="39"/>
      <c r="C2" s="39"/>
      <c r="D2" s="40"/>
      <c r="E2" s="40"/>
      <c r="F2" s="41"/>
      <c r="G2" s="41"/>
      <c r="H2" s="41"/>
      <c r="I2" s="214"/>
      <c r="J2" s="214"/>
      <c r="K2" s="46"/>
    </row>
    <row r="3" spans="1:12" ht="30" customHeight="1" x14ac:dyDescent="0.25">
      <c r="A3" s="42" t="s">
        <v>0</v>
      </c>
      <c r="B3" s="42"/>
      <c r="C3" s="42"/>
      <c r="D3" s="42"/>
      <c r="E3" s="42"/>
      <c r="F3" s="41"/>
      <c r="G3" s="41"/>
      <c r="H3" s="41"/>
      <c r="I3" s="215"/>
      <c r="J3" s="215"/>
      <c r="K3" s="43" t="s">
        <v>53</v>
      </c>
    </row>
    <row r="4" spans="1:12" ht="30" customHeight="1" x14ac:dyDescent="0.25">
      <c r="A4" s="42" t="s">
        <v>1</v>
      </c>
      <c r="B4" s="42"/>
      <c r="C4" s="42"/>
      <c r="D4" s="42"/>
      <c r="E4" s="42"/>
      <c r="F4" s="48"/>
      <c r="G4" s="49"/>
      <c r="H4" s="49"/>
      <c r="I4" s="215"/>
      <c r="J4" s="215"/>
      <c r="K4" s="43" t="s">
        <v>54</v>
      </c>
    </row>
    <row r="5" spans="1:12" ht="3" customHeight="1" x14ac:dyDescent="0.2">
      <c r="A5" s="40"/>
      <c r="B5" s="40"/>
      <c r="C5" s="40"/>
      <c r="D5" s="40"/>
      <c r="E5" s="40"/>
      <c r="F5" s="41"/>
      <c r="G5" s="41"/>
      <c r="H5" s="41"/>
      <c r="I5" s="214"/>
      <c r="J5" s="214"/>
      <c r="K5" s="47"/>
    </row>
    <row r="6" spans="1:12" ht="15" customHeight="1" x14ac:dyDescent="0.25">
      <c r="A6" s="44" t="s">
        <v>73</v>
      </c>
      <c r="B6" s="44"/>
      <c r="C6" s="44"/>
      <c r="D6" s="59"/>
      <c r="E6" s="40"/>
      <c r="F6" s="50"/>
      <c r="G6" s="50"/>
      <c r="H6" s="50"/>
      <c r="I6" s="216"/>
      <c r="J6" s="217"/>
      <c r="K6" s="53"/>
    </row>
    <row r="7" spans="1:12" ht="3" customHeight="1" x14ac:dyDescent="0.25">
      <c r="A7" s="44"/>
      <c r="B7" s="44"/>
      <c r="C7" s="44"/>
      <c r="D7" s="59"/>
      <c r="E7" s="40"/>
      <c r="F7" s="50"/>
      <c r="G7" s="50"/>
      <c r="H7" s="50"/>
      <c r="I7" s="216"/>
      <c r="J7" s="217"/>
      <c r="K7" s="53"/>
    </row>
    <row r="8" spans="1:12" ht="15" customHeight="1" x14ac:dyDescent="0.25">
      <c r="A8" s="44"/>
      <c r="B8" s="499" t="s">
        <v>32</v>
      </c>
      <c r="C8" s="499"/>
      <c r="D8" s="59"/>
      <c r="E8" s="40"/>
      <c r="F8" s="50"/>
      <c r="G8" s="499" t="s">
        <v>32</v>
      </c>
      <c r="H8" s="499"/>
      <c r="I8" s="216"/>
      <c r="J8" s="217"/>
      <c r="K8" s="53"/>
    </row>
    <row r="9" spans="1:12" s="17" customFormat="1" ht="15" customHeight="1" x14ac:dyDescent="0.25">
      <c r="A9" s="96" t="s">
        <v>2</v>
      </c>
      <c r="B9" s="9">
        <f>April!B9+31</f>
        <v>42859</v>
      </c>
      <c r="C9" s="10">
        <f>April!C9+31</f>
        <v>42493</v>
      </c>
      <c r="D9" s="11">
        <f>April!D9+31</f>
        <v>42859</v>
      </c>
      <c r="E9" s="12">
        <f>April!E9+31</f>
        <v>42493</v>
      </c>
      <c r="F9" s="13" t="s">
        <v>3</v>
      </c>
      <c r="G9" s="14" t="s">
        <v>47</v>
      </c>
      <c r="H9" s="10" t="s">
        <v>48</v>
      </c>
      <c r="I9" s="95" t="s">
        <v>47</v>
      </c>
      <c r="J9" s="218" t="s">
        <v>48</v>
      </c>
      <c r="K9" s="16" t="s">
        <v>3</v>
      </c>
    </row>
    <row r="10" spans="1:12" ht="15" customHeight="1" x14ac:dyDescent="0.25">
      <c r="A10" s="68" t="s">
        <v>4</v>
      </c>
      <c r="B10" s="81">
        <f t="shared" ref="B10:B48" si="0">D10/$D$52*100</f>
        <v>0.67530388674903707</v>
      </c>
      <c r="C10" s="69">
        <f t="shared" ref="C10:C48" si="1">E10/$E$52*100</f>
        <v>0.5399568034557235</v>
      </c>
      <c r="D10" s="70">
        <f>I10-April!I10</f>
        <v>135</v>
      </c>
      <c r="E10" s="71">
        <f>J10-April!J10</f>
        <v>75</v>
      </c>
      <c r="F10" s="72">
        <f t="shared" ref="F10:F50" si="2">IF(E10&gt;0,(D10*100/E10)-100," ")</f>
        <v>80</v>
      </c>
      <c r="G10" s="73">
        <f t="shared" ref="G10:G48" si="3">I10/$I$52*100</f>
        <v>0.62612896024030362</v>
      </c>
      <c r="H10" s="74">
        <f t="shared" ref="H10:H48" si="4">J10/$J$52*100</f>
        <v>0.84472333722879944</v>
      </c>
      <c r="I10" s="75">
        <v>617</v>
      </c>
      <c r="J10" s="76">
        <v>665</v>
      </c>
      <c r="K10" s="77">
        <f t="shared" ref="K10:K50" si="5">IF(J10&gt;0,(I10*100/J10)-100," ")</f>
        <v>-7.2180451127819509</v>
      </c>
    </row>
    <row r="11" spans="1:12" ht="15" customHeight="1" x14ac:dyDescent="0.25">
      <c r="A11" s="28" t="s">
        <v>39</v>
      </c>
      <c r="B11" s="18">
        <f t="shared" si="0"/>
        <v>3.0013506077734984E-2</v>
      </c>
      <c r="C11" s="19">
        <f t="shared" si="1"/>
        <v>5.03959683225342E-2</v>
      </c>
      <c r="D11" s="25">
        <f>I11-April!I11</f>
        <v>6</v>
      </c>
      <c r="E11" s="26">
        <f>J11-April!J11</f>
        <v>7</v>
      </c>
      <c r="F11" s="20">
        <f t="shared" ref="F11" si="6">IF(E11&gt;0,(D11*100/E11)-100," ")</f>
        <v>-14.285714285714292</v>
      </c>
      <c r="G11" s="21">
        <f t="shared" si="3"/>
        <v>3.3488258813500843E-2</v>
      </c>
      <c r="H11" s="22">
        <f t="shared" si="4"/>
        <v>4.6999644327015908E-2</v>
      </c>
      <c r="I11" s="24">
        <v>33</v>
      </c>
      <c r="J11" s="27">
        <v>37</v>
      </c>
      <c r="K11" s="23">
        <f t="shared" si="5"/>
        <v>-10.810810810810807</v>
      </c>
    </row>
    <row r="12" spans="1:12" ht="15" customHeight="1" x14ac:dyDescent="0.25">
      <c r="A12" s="75" t="s">
        <v>5</v>
      </c>
      <c r="B12" s="79">
        <f t="shared" si="0"/>
        <v>6.0027012155469968E-2</v>
      </c>
      <c r="C12" s="69">
        <f t="shared" si="1"/>
        <v>4.3196544276457881E-2</v>
      </c>
      <c r="D12" s="70">
        <f>I12-April!I12</f>
        <v>12</v>
      </c>
      <c r="E12" s="71">
        <f>J12-April!J12</f>
        <v>6</v>
      </c>
      <c r="F12" s="72">
        <f t="shared" si="2"/>
        <v>100</v>
      </c>
      <c r="G12" s="73">
        <f t="shared" si="3"/>
        <v>9.0316819224290149E-2</v>
      </c>
      <c r="H12" s="74">
        <f t="shared" si="4"/>
        <v>4.5729383669528986E-2</v>
      </c>
      <c r="I12" s="75">
        <v>89</v>
      </c>
      <c r="J12" s="76">
        <v>36</v>
      </c>
      <c r="K12" s="77">
        <f t="shared" si="5"/>
        <v>147.22222222222223</v>
      </c>
      <c r="L12" s="1" t="s">
        <v>31</v>
      </c>
    </row>
    <row r="13" spans="1:12" ht="15" customHeight="1" x14ac:dyDescent="0.25">
      <c r="A13" s="29" t="s">
        <v>6</v>
      </c>
      <c r="B13" s="18">
        <f t="shared" si="0"/>
        <v>8.9090090540743336</v>
      </c>
      <c r="C13" s="19">
        <f t="shared" si="1"/>
        <v>6.0115190784737216</v>
      </c>
      <c r="D13" s="25">
        <f>I13-April!I13</f>
        <v>1781</v>
      </c>
      <c r="E13" s="26">
        <f>J13-April!J13</f>
        <v>835</v>
      </c>
      <c r="F13" s="20">
        <f t="shared" si="2"/>
        <v>113.29341317365268</v>
      </c>
      <c r="G13" s="21">
        <f t="shared" si="3"/>
        <v>7.3521950031458676</v>
      </c>
      <c r="H13" s="22">
        <f t="shared" si="4"/>
        <v>5.4049590976068291</v>
      </c>
      <c r="I13" s="24">
        <v>7245</v>
      </c>
      <c r="J13" s="27">
        <v>4255</v>
      </c>
      <c r="K13" s="23">
        <f t="shared" si="5"/>
        <v>70.27027027027026</v>
      </c>
    </row>
    <row r="14" spans="1:12" ht="15" customHeight="1" x14ac:dyDescent="0.25">
      <c r="A14" s="78" t="s">
        <v>7</v>
      </c>
      <c r="B14" s="79">
        <f t="shared" si="0"/>
        <v>9.1691261067480365</v>
      </c>
      <c r="C14" s="69">
        <f t="shared" si="1"/>
        <v>8.6465082793376524</v>
      </c>
      <c r="D14" s="70">
        <f>I14-April!I14</f>
        <v>1833</v>
      </c>
      <c r="E14" s="71">
        <f>J14-April!J14</f>
        <v>1201</v>
      </c>
      <c r="F14" s="72">
        <f t="shared" si="2"/>
        <v>52.622814321398835</v>
      </c>
      <c r="G14" s="73">
        <f t="shared" si="3"/>
        <v>9.0458890625317121</v>
      </c>
      <c r="H14" s="74">
        <f t="shared" si="4"/>
        <v>9.6577917788730243</v>
      </c>
      <c r="I14" s="75">
        <v>8914</v>
      </c>
      <c r="J14" s="76">
        <v>7603</v>
      </c>
      <c r="K14" s="77">
        <f t="shared" si="5"/>
        <v>17.243193476259378</v>
      </c>
    </row>
    <row r="15" spans="1:12" ht="15" customHeight="1" x14ac:dyDescent="0.25">
      <c r="A15" s="29" t="s">
        <v>8</v>
      </c>
      <c r="B15" s="18">
        <f t="shared" si="0"/>
        <v>2.000900405182332E-2</v>
      </c>
      <c r="C15" s="19">
        <f t="shared" si="1"/>
        <v>2.159827213822894E-2</v>
      </c>
      <c r="D15" s="25">
        <f>I15-April!I15</f>
        <v>4</v>
      </c>
      <c r="E15" s="26">
        <f>J15-April!J15</f>
        <v>3</v>
      </c>
      <c r="F15" s="20">
        <f t="shared" si="2"/>
        <v>33.333333333333343</v>
      </c>
      <c r="G15" s="21">
        <f t="shared" si="3"/>
        <v>2.8414280205394656E-2</v>
      </c>
      <c r="H15" s="22">
        <f t="shared" si="4"/>
        <v>2.6675473807225243E-2</v>
      </c>
      <c r="I15" s="24">
        <v>28</v>
      </c>
      <c r="J15" s="27">
        <v>21</v>
      </c>
      <c r="K15" s="23">
        <f t="shared" si="5"/>
        <v>33.333333333333343</v>
      </c>
    </row>
    <row r="16" spans="1:12" ht="15" customHeight="1" x14ac:dyDescent="0.25">
      <c r="A16" s="75" t="s">
        <v>9</v>
      </c>
      <c r="B16" s="79">
        <f t="shared" si="0"/>
        <v>1.7307788504827171</v>
      </c>
      <c r="C16" s="69">
        <f t="shared" si="1"/>
        <v>1.468682505399568</v>
      </c>
      <c r="D16" s="70">
        <f>I16-April!I16</f>
        <v>346</v>
      </c>
      <c r="E16" s="71">
        <f>J16-April!J16</f>
        <v>204</v>
      </c>
      <c r="F16" s="72">
        <f t="shared" si="2"/>
        <v>69.607843137254889</v>
      </c>
      <c r="G16" s="73">
        <f t="shared" si="3"/>
        <v>1.4968236893913256</v>
      </c>
      <c r="H16" s="74">
        <f t="shared" si="4"/>
        <v>1.3096387378690109</v>
      </c>
      <c r="I16" s="75">
        <v>1475</v>
      </c>
      <c r="J16" s="76">
        <v>1031</v>
      </c>
      <c r="K16" s="77">
        <f t="shared" si="5"/>
        <v>43.06498545101843</v>
      </c>
    </row>
    <row r="17" spans="1:11" ht="15" customHeight="1" x14ac:dyDescent="0.25">
      <c r="A17" s="29" t="s">
        <v>10</v>
      </c>
      <c r="B17" s="18">
        <f t="shared" si="0"/>
        <v>1.5657045670551748</v>
      </c>
      <c r="C17" s="19">
        <f t="shared" si="1"/>
        <v>2.8941684665226783</v>
      </c>
      <c r="D17" s="25">
        <f>I17-April!I17</f>
        <v>313</v>
      </c>
      <c r="E17" s="26">
        <f>J17-April!J17</f>
        <v>402</v>
      </c>
      <c r="F17" s="20">
        <f t="shared" si="2"/>
        <v>-22.139303482587067</v>
      </c>
      <c r="G17" s="21">
        <f t="shared" si="3"/>
        <v>1.9758072699965497</v>
      </c>
      <c r="H17" s="22">
        <f t="shared" si="4"/>
        <v>2.7628169300340431</v>
      </c>
      <c r="I17" s="24">
        <v>1947</v>
      </c>
      <c r="J17" s="27">
        <v>2175</v>
      </c>
      <c r="K17" s="23">
        <f t="shared" si="5"/>
        <v>-10.482758620689651</v>
      </c>
    </row>
    <row r="18" spans="1:11" ht="15" customHeight="1" x14ac:dyDescent="0.25">
      <c r="A18" s="78" t="s">
        <v>40</v>
      </c>
      <c r="B18" s="79">
        <f t="shared" si="0"/>
        <v>0.21509679355710071</v>
      </c>
      <c r="C18" s="69">
        <f t="shared" si="1"/>
        <v>0.25917926565874733</v>
      </c>
      <c r="D18" s="70">
        <f>I18-April!I18</f>
        <v>43</v>
      </c>
      <c r="E18" s="71">
        <f>J18-April!J18</f>
        <v>36</v>
      </c>
      <c r="F18" s="72">
        <f t="shared" ref="F18" si="7">IF(E18&gt;0,(D18*100/E18)-100," ")</f>
        <v>19.444444444444443</v>
      </c>
      <c r="G18" s="73">
        <f t="shared" si="3"/>
        <v>0.18164843417020154</v>
      </c>
      <c r="H18" s="74">
        <f t="shared" si="4"/>
        <v>0.2565926528123571</v>
      </c>
      <c r="I18" s="75">
        <v>179</v>
      </c>
      <c r="J18" s="76">
        <v>202</v>
      </c>
      <c r="K18" s="77">
        <f t="shared" ref="K18" si="8">IF(J18&gt;0,(I18*100/J18)-100," ")</f>
        <v>-11.386138613861391</v>
      </c>
    </row>
    <row r="19" spans="1:11" ht="15" customHeight="1" x14ac:dyDescent="0.25">
      <c r="A19" s="29" t="s">
        <v>11</v>
      </c>
      <c r="B19" s="18">
        <f t="shared" si="0"/>
        <v>2.3760692311540192</v>
      </c>
      <c r="C19" s="19">
        <f t="shared" si="1"/>
        <v>2.7069834413246943</v>
      </c>
      <c r="D19" s="25">
        <f>I19-April!I19</f>
        <v>475</v>
      </c>
      <c r="E19" s="26">
        <f>J19-April!J19</f>
        <v>376</v>
      </c>
      <c r="F19" s="20">
        <f t="shared" si="2"/>
        <v>26.329787234042556</v>
      </c>
      <c r="G19" s="21">
        <f t="shared" si="3"/>
        <v>2.4710275821477135</v>
      </c>
      <c r="H19" s="22">
        <f t="shared" si="4"/>
        <v>2.8377623088257713</v>
      </c>
      <c r="I19" s="24">
        <v>2435</v>
      </c>
      <c r="J19" s="27">
        <v>2234</v>
      </c>
      <c r="K19" s="23">
        <f t="shared" si="5"/>
        <v>8.9973142345568533</v>
      </c>
    </row>
    <row r="20" spans="1:11" ht="15" customHeight="1" x14ac:dyDescent="0.25">
      <c r="A20" s="75" t="s">
        <v>12</v>
      </c>
      <c r="B20" s="79">
        <f t="shared" si="0"/>
        <v>3.4965734580561252</v>
      </c>
      <c r="C20" s="69">
        <f t="shared" si="1"/>
        <v>3.8876889848812093</v>
      </c>
      <c r="D20" s="70">
        <f>I20-April!I20</f>
        <v>699</v>
      </c>
      <c r="E20" s="71">
        <f>J20-April!J20</f>
        <v>540</v>
      </c>
      <c r="F20" s="72">
        <f t="shared" si="2"/>
        <v>29.444444444444457</v>
      </c>
      <c r="G20" s="73">
        <f t="shared" si="3"/>
        <v>3.5456962513446042</v>
      </c>
      <c r="H20" s="74">
        <f t="shared" si="4"/>
        <v>3.8082414511457752</v>
      </c>
      <c r="I20" s="75">
        <v>3494</v>
      </c>
      <c r="J20" s="76">
        <v>2998</v>
      </c>
      <c r="K20" s="77">
        <f t="shared" si="5"/>
        <v>16.544362908605734</v>
      </c>
    </row>
    <row r="21" spans="1:11" ht="15" customHeight="1" x14ac:dyDescent="0.25">
      <c r="A21" s="24" t="s">
        <v>83</v>
      </c>
      <c r="B21" s="18">
        <f t="shared" si="0"/>
        <v>5.0022510129558301E-3</v>
      </c>
      <c r="C21" s="19">
        <f t="shared" si="1"/>
        <v>0</v>
      </c>
      <c r="D21" s="25">
        <f>I21-April!I21</f>
        <v>1</v>
      </c>
      <c r="E21" s="26">
        <f>J21-April!J21</f>
        <v>0</v>
      </c>
      <c r="F21" s="20" t="str">
        <f t="shared" si="2"/>
        <v xml:space="preserve"> </v>
      </c>
      <c r="G21" s="21">
        <f t="shared" si="3"/>
        <v>1.1162752937833614E-2</v>
      </c>
      <c r="H21" s="22">
        <f t="shared" si="4"/>
        <v>0</v>
      </c>
      <c r="I21" s="24">
        <v>11</v>
      </c>
      <c r="J21" s="27">
        <v>0</v>
      </c>
      <c r="K21" s="23" t="str">
        <f t="shared" si="5"/>
        <v xml:space="preserve"> </v>
      </c>
    </row>
    <row r="22" spans="1:11" ht="15" customHeight="1" x14ac:dyDescent="0.25">
      <c r="A22" s="75" t="s">
        <v>13</v>
      </c>
      <c r="B22" s="79">
        <f t="shared" si="0"/>
        <v>0.92541643739682855</v>
      </c>
      <c r="C22" s="69">
        <f t="shared" si="1"/>
        <v>0.54715622750179993</v>
      </c>
      <c r="D22" s="70">
        <f>I22-April!I22</f>
        <v>185</v>
      </c>
      <c r="E22" s="71">
        <f>J22-April!J22</f>
        <v>76</v>
      </c>
      <c r="F22" s="72">
        <f t="shared" si="2"/>
        <v>143.42105263157896</v>
      </c>
      <c r="G22" s="73">
        <f t="shared" si="3"/>
        <v>1.02494367883745</v>
      </c>
      <c r="H22" s="74">
        <f t="shared" si="4"/>
        <v>0.37726741527361418</v>
      </c>
      <c r="I22" s="75">
        <v>1010</v>
      </c>
      <c r="J22" s="76">
        <v>297</v>
      </c>
      <c r="K22" s="77">
        <f t="shared" si="5"/>
        <v>240.06734006734007</v>
      </c>
    </row>
    <row r="23" spans="1:11" ht="15" customHeight="1" x14ac:dyDescent="0.25">
      <c r="A23" s="29" t="s">
        <v>14</v>
      </c>
      <c r="B23" s="18">
        <f t="shared" si="0"/>
        <v>2.7912560652293532</v>
      </c>
      <c r="C23" s="19">
        <f t="shared" si="1"/>
        <v>2.8869690424766019</v>
      </c>
      <c r="D23" s="25">
        <f>I23-April!I23</f>
        <v>558</v>
      </c>
      <c r="E23" s="26">
        <f>J23-April!J23</f>
        <v>401</v>
      </c>
      <c r="F23" s="20">
        <f t="shared" si="2"/>
        <v>39.152119700748131</v>
      </c>
      <c r="G23" s="21">
        <f t="shared" si="3"/>
        <v>3.0697570579042441</v>
      </c>
      <c r="H23" s="22">
        <f t="shared" si="4"/>
        <v>2.8593567400030486</v>
      </c>
      <c r="I23" s="24">
        <v>3025</v>
      </c>
      <c r="J23" s="27">
        <v>2251</v>
      </c>
      <c r="K23" s="23">
        <f t="shared" si="5"/>
        <v>34.384717903154154</v>
      </c>
    </row>
    <row r="24" spans="1:11" ht="15" customHeight="1" x14ac:dyDescent="0.25">
      <c r="A24" s="75" t="s">
        <v>33</v>
      </c>
      <c r="B24" s="79">
        <f t="shared" si="0"/>
        <v>0.52023410534740633</v>
      </c>
      <c r="C24" s="69">
        <f t="shared" si="1"/>
        <v>0.25917926565874733</v>
      </c>
      <c r="D24" s="70">
        <f>I24-April!I24</f>
        <v>104</v>
      </c>
      <c r="E24" s="71">
        <f>J24-April!J24</f>
        <v>36</v>
      </c>
      <c r="F24" s="72">
        <f t="shared" si="2"/>
        <v>188.88888888888891</v>
      </c>
      <c r="G24" s="73">
        <f t="shared" si="3"/>
        <v>0.46579123622414809</v>
      </c>
      <c r="H24" s="74">
        <f t="shared" si="4"/>
        <v>0.46110461866775065</v>
      </c>
      <c r="I24" s="75">
        <v>459</v>
      </c>
      <c r="J24" s="76">
        <v>363</v>
      </c>
      <c r="K24" s="77">
        <f t="shared" si="5"/>
        <v>26.446280991735534</v>
      </c>
    </row>
    <row r="25" spans="1:11" ht="15" customHeight="1" x14ac:dyDescent="0.25">
      <c r="A25" s="24" t="s">
        <v>15</v>
      </c>
      <c r="B25" s="18">
        <f t="shared" si="0"/>
        <v>1.4506527937571907</v>
      </c>
      <c r="C25" s="19">
        <f t="shared" si="1"/>
        <v>1.1879049676025919</v>
      </c>
      <c r="D25" s="25">
        <f>I25-April!I25</f>
        <v>290</v>
      </c>
      <c r="E25" s="26">
        <f>J25-April!J25</f>
        <v>165</v>
      </c>
      <c r="F25" s="20">
        <f t="shared" si="2"/>
        <v>75.757575757575751</v>
      </c>
      <c r="G25" s="21">
        <f t="shared" si="3"/>
        <v>1.2268880274400764</v>
      </c>
      <c r="H25" s="22">
        <f t="shared" si="4"/>
        <v>1.4646105380824144</v>
      </c>
      <c r="I25" s="24">
        <v>1209</v>
      </c>
      <c r="J25" s="27">
        <v>1153</v>
      </c>
      <c r="K25" s="23">
        <f t="shared" si="5"/>
        <v>4.8568950563746682</v>
      </c>
    </row>
    <row r="26" spans="1:11" ht="15" customHeight="1" x14ac:dyDescent="0.25">
      <c r="A26" s="75" t="s">
        <v>16</v>
      </c>
      <c r="B26" s="79">
        <f t="shared" si="0"/>
        <v>2.060927417337802</v>
      </c>
      <c r="C26" s="69">
        <f t="shared" si="1"/>
        <v>1.2598992080633551</v>
      </c>
      <c r="D26" s="70">
        <f>I26-April!I26</f>
        <v>412</v>
      </c>
      <c r="E26" s="71">
        <f>J26-April!J26</f>
        <v>175</v>
      </c>
      <c r="F26" s="72">
        <f t="shared" si="2"/>
        <v>135.42857142857142</v>
      </c>
      <c r="G26" s="73">
        <f t="shared" si="3"/>
        <v>1.8722981063911834</v>
      </c>
      <c r="H26" s="74">
        <f t="shared" si="4"/>
        <v>1.3795030740307912</v>
      </c>
      <c r="I26" s="75">
        <v>1845</v>
      </c>
      <c r="J26" s="76">
        <v>1086</v>
      </c>
      <c r="K26" s="77">
        <f t="shared" si="5"/>
        <v>69.889502762430936</v>
      </c>
    </row>
    <row r="27" spans="1:11" ht="15" customHeight="1" x14ac:dyDescent="0.25">
      <c r="A27" s="29" t="s">
        <v>43</v>
      </c>
      <c r="B27" s="18">
        <f t="shared" si="0"/>
        <v>0.80536241308588863</v>
      </c>
      <c r="C27" s="19">
        <f t="shared" si="1"/>
        <v>0.81353491720662341</v>
      </c>
      <c r="D27" s="25">
        <f>I27-April!I27</f>
        <v>161</v>
      </c>
      <c r="E27" s="26">
        <f>J27-April!J27</f>
        <v>113</v>
      </c>
      <c r="F27" s="20">
        <f t="shared" si="2"/>
        <v>42.477876106194685</v>
      </c>
      <c r="G27" s="21">
        <f t="shared" si="3"/>
        <v>1.1193196809482251</v>
      </c>
      <c r="H27" s="22">
        <f t="shared" si="4"/>
        <v>1.1127483359585386</v>
      </c>
      <c r="I27" s="24">
        <v>1103</v>
      </c>
      <c r="J27" s="27">
        <v>876</v>
      </c>
      <c r="K27" s="23">
        <f t="shared" si="5"/>
        <v>25.913242009132418</v>
      </c>
    </row>
    <row r="28" spans="1:11" ht="15" customHeight="1" x14ac:dyDescent="0.25">
      <c r="A28" s="75" t="s">
        <v>17</v>
      </c>
      <c r="B28" s="79">
        <f t="shared" si="0"/>
        <v>0.15506978140163072</v>
      </c>
      <c r="C28" s="69">
        <f t="shared" si="1"/>
        <v>0.367170626349892</v>
      </c>
      <c r="D28" s="70">
        <f>I28-April!I28</f>
        <v>31</v>
      </c>
      <c r="E28" s="71">
        <f>J28-April!J28</f>
        <v>51</v>
      </c>
      <c r="F28" s="72">
        <f t="shared" si="2"/>
        <v>-39.215686274509807</v>
      </c>
      <c r="G28" s="73">
        <f t="shared" si="3"/>
        <v>0.18672241277830773</v>
      </c>
      <c r="H28" s="74">
        <f t="shared" si="4"/>
        <v>0.28834916924953002</v>
      </c>
      <c r="I28" s="75">
        <v>184</v>
      </c>
      <c r="J28" s="76">
        <v>227</v>
      </c>
      <c r="K28" s="77">
        <f t="shared" si="5"/>
        <v>-18.942731277533042</v>
      </c>
    </row>
    <row r="29" spans="1:11" ht="15" customHeight="1" x14ac:dyDescent="0.25">
      <c r="A29" s="24" t="s">
        <v>18</v>
      </c>
      <c r="B29" s="18">
        <f t="shared" si="0"/>
        <v>6.5029263168425791E-2</v>
      </c>
      <c r="C29" s="19">
        <f t="shared" si="1"/>
        <v>0.10799136069114472</v>
      </c>
      <c r="D29" s="25">
        <f>I29-April!I29</f>
        <v>13</v>
      </c>
      <c r="E29" s="26">
        <f>J29-April!J29</f>
        <v>15</v>
      </c>
      <c r="F29" s="20">
        <f t="shared" si="2"/>
        <v>-13.333333333333329</v>
      </c>
      <c r="G29" s="21">
        <f t="shared" si="3"/>
        <v>0.11873109942968479</v>
      </c>
      <c r="H29" s="22">
        <f t="shared" si="4"/>
        <v>0.10543163457141405</v>
      </c>
      <c r="I29" s="24">
        <v>117</v>
      </c>
      <c r="J29" s="27">
        <v>83</v>
      </c>
      <c r="K29" s="23">
        <f t="shared" si="5"/>
        <v>40.963855421686759</v>
      </c>
    </row>
    <row r="30" spans="1:11" ht="15" customHeight="1" x14ac:dyDescent="0.25">
      <c r="A30" s="75" t="s">
        <v>19</v>
      </c>
      <c r="B30" s="79">
        <f t="shared" si="0"/>
        <v>2.2260017007653445</v>
      </c>
      <c r="C30" s="69">
        <f t="shared" si="1"/>
        <v>1.8718502519798417</v>
      </c>
      <c r="D30" s="70">
        <f>I30-April!I30</f>
        <v>445</v>
      </c>
      <c r="E30" s="71">
        <f>J30-April!J30</f>
        <v>260</v>
      </c>
      <c r="F30" s="72">
        <f t="shared" si="2"/>
        <v>71.15384615384616</v>
      </c>
      <c r="G30" s="73">
        <f t="shared" si="3"/>
        <v>2.0478577662316573</v>
      </c>
      <c r="H30" s="74">
        <f t="shared" si="4"/>
        <v>1.8456887353284892</v>
      </c>
      <c r="I30" s="75">
        <v>2018</v>
      </c>
      <c r="J30" s="76">
        <v>1453</v>
      </c>
      <c r="K30" s="77">
        <f t="shared" si="5"/>
        <v>38.885065381968332</v>
      </c>
    </row>
    <row r="31" spans="1:11" ht="15" customHeight="1" x14ac:dyDescent="0.25">
      <c r="A31" s="29" t="s">
        <v>66</v>
      </c>
      <c r="B31" s="18">
        <f t="shared" si="0"/>
        <v>8.9290180581261556</v>
      </c>
      <c r="C31" s="19">
        <f t="shared" si="1"/>
        <v>10.611951043916488</v>
      </c>
      <c r="D31" s="25">
        <f>I31-April!I31</f>
        <v>1785</v>
      </c>
      <c r="E31" s="26">
        <f>J31-April!J31</f>
        <v>1474</v>
      </c>
      <c r="F31" s="20">
        <f t="shared" si="2"/>
        <v>21.09905020352781</v>
      </c>
      <c r="G31" s="21">
        <f t="shared" si="3"/>
        <v>10.036329686834041</v>
      </c>
      <c r="H31" s="22">
        <f t="shared" si="4"/>
        <v>9.9842487678471628</v>
      </c>
      <c r="I31" s="24">
        <v>9890</v>
      </c>
      <c r="J31" s="27">
        <v>7860</v>
      </c>
      <c r="K31" s="23">
        <f t="shared" si="5"/>
        <v>25.82697201017811</v>
      </c>
    </row>
    <row r="32" spans="1:11" ht="15" customHeight="1" x14ac:dyDescent="0.25">
      <c r="A32" s="75" t="s">
        <v>42</v>
      </c>
      <c r="B32" s="79">
        <f t="shared" si="0"/>
        <v>1.9958981541693763</v>
      </c>
      <c r="C32" s="69">
        <f t="shared" si="1"/>
        <v>2.2318214542836574</v>
      </c>
      <c r="D32" s="70">
        <f>I32-April!I32</f>
        <v>399</v>
      </c>
      <c r="E32" s="71">
        <f>J32-April!J32</f>
        <v>310</v>
      </c>
      <c r="F32" s="72">
        <f t="shared" si="2"/>
        <v>28.709677419354847</v>
      </c>
      <c r="G32" s="73">
        <f t="shared" si="3"/>
        <v>1.9433338069046699</v>
      </c>
      <c r="H32" s="74">
        <f t="shared" si="4"/>
        <v>2.1162542553732027</v>
      </c>
      <c r="I32" s="75">
        <v>1915</v>
      </c>
      <c r="J32" s="76">
        <v>1666</v>
      </c>
      <c r="K32" s="77">
        <f t="shared" si="5"/>
        <v>14.945978391356547</v>
      </c>
    </row>
    <row r="33" spans="1:11" ht="15" customHeight="1" x14ac:dyDescent="0.25">
      <c r="A33" s="24" t="s">
        <v>20</v>
      </c>
      <c r="B33" s="18">
        <f t="shared" si="0"/>
        <v>0.7103196438397279</v>
      </c>
      <c r="C33" s="19">
        <f t="shared" si="1"/>
        <v>1.7422606191504681</v>
      </c>
      <c r="D33" s="25">
        <f>I33-April!I33</f>
        <v>142</v>
      </c>
      <c r="E33" s="26">
        <f>J33-April!J33</f>
        <v>242</v>
      </c>
      <c r="F33" s="20">
        <f t="shared" si="2"/>
        <v>-41.32231404958678</v>
      </c>
      <c r="G33" s="21">
        <f t="shared" si="3"/>
        <v>0.96405593554017588</v>
      </c>
      <c r="H33" s="22">
        <f t="shared" si="4"/>
        <v>1.8660129058482799</v>
      </c>
      <c r="I33" s="24">
        <v>950</v>
      </c>
      <c r="J33" s="27">
        <v>1469</v>
      </c>
      <c r="K33" s="23">
        <f t="shared" si="5"/>
        <v>-35.330156569094626</v>
      </c>
    </row>
    <row r="34" spans="1:11" ht="15" customHeight="1" x14ac:dyDescent="0.25">
      <c r="A34" s="75" t="s">
        <v>21</v>
      </c>
      <c r="B34" s="79">
        <f t="shared" si="0"/>
        <v>0.72532639687859535</v>
      </c>
      <c r="C34" s="69">
        <f t="shared" si="1"/>
        <v>0.71994240460763137</v>
      </c>
      <c r="D34" s="70">
        <f>I34-April!I34</f>
        <v>145</v>
      </c>
      <c r="E34" s="71">
        <f>J34-April!J34</f>
        <v>100</v>
      </c>
      <c r="F34" s="72">
        <f t="shared" si="2"/>
        <v>45</v>
      </c>
      <c r="G34" s="73">
        <f t="shared" si="3"/>
        <v>1.0564023462077083</v>
      </c>
      <c r="H34" s="74">
        <f t="shared" si="4"/>
        <v>1.1495858950256594</v>
      </c>
      <c r="I34" s="75">
        <v>1041</v>
      </c>
      <c r="J34" s="76">
        <v>905</v>
      </c>
      <c r="K34" s="77">
        <f t="shared" si="5"/>
        <v>15.027624309392266</v>
      </c>
    </row>
    <row r="35" spans="1:11" ht="15" customHeight="1" x14ac:dyDescent="0.25">
      <c r="A35" s="29" t="s">
        <v>22</v>
      </c>
      <c r="B35" s="18">
        <f t="shared" si="0"/>
        <v>1.6657495873142913</v>
      </c>
      <c r="C35" s="19">
        <f t="shared" si="1"/>
        <v>2.8005759539236861</v>
      </c>
      <c r="D35" s="25">
        <f>I35-April!I35</f>
        <v>333</v>
      </c>
      <c r="E35" s="26">
        <f>J35-April!J35</f>
        <v>389</v>
      </c>
      <c r="F35" s="20">
        <f t="shared" si="2"/>
        <v>-14.395886889460158</v>
      </c>
      <c r="G35" s="21">
        <f t="shared" si="3"/>
        <v>2.1929735544234945</v>
      </c>
      <c r="H35" s="22">
        <f t="shared" si="4"/>
        <v>2.1099029520857684</v>
      </c>
      <c r="I35" s="24">
        <v>2161</v>
      </c>
      <c r="J35" s="27">
        <v>1661</v>
      </c>
      <c r="K35" s="23">
        <f t="shared" si="5"/>
        <v>30.102347983142693</v>
      </c>
    </row>
    <row r="36" spans="1:11" ht="15" customHeight="1" x14ac:dyDescent="0.25">
      <c r="A36" s="75" t="s">
        <v>23</v>
      </c>
      <c r="B36" s="79">
        <f t="shared" si="0"/>
        <v>2.1809814416487416</v>
      </c>
      <c r="C36" s="69">
        <f t="shared" si="1"/>
        <v>2.9229661627069836</v>
      </c>
      <c r="D36" s="70">
        <f>I36-April!I36</f>
        <v>436</v>
      </c>
      <c r="E36" s="71">
        <f>J36-April!J36</f>
        <v>406</v>
      </c>
      <c r="F36" s="72">
        <f t="shared" si="2"/>
        <v>7.3891625615763559</v>
      </c>
      <c r="G36" s="73">
        <f t="shared" si="3"/>
        <v>2.8373688376529804</v>
      </c>
      <c r="H36" s="74">
        <f t="shared" si="4"/>
        <v>2.367765865555612</v>
      </c>
      <c r="I36" s="75">
        <v>2796</v>
      </c>
      <c r="J36" s="76">
        <v>1864</v>
      </c>
      <c r="K36" s="77">
        <f t="shared" si="5"/>
        <v>50</v>
      </c>
    </row>
    <row r="37" spans="1:11" ht="15" customHeight="1" x14ac:dyDescent="0.25">
      <c r="A37" s="24" t="s">
        <v>24</v>
      </c>
      <c r="B37" s="18">
        <f t="shared" si="0"/>
        <v>1.8258216197288779</v>
      </c>
      <c r="C37" s="19">
        <f t="shared" si="1"/>
        <v>2.0518358531317493</v>
      </c>
      <c r="D37" s="25">
        <f>I37-April!I37</f>
        <v>365</v>
      </c>
      <c r="E37" s="26">
        <f>J37-April!J37</f>
        <v>285</v>
      </c>
      <c r="F37" s="20">
        <f t="shared" si="2"/>
        <v>28.070175438596493</v>
      </c>
      <c r="G37" s="21">
        <f t="shared" si="3"/>
        <v>1.8327210732479553</v>
      </c>
      <c r="H37" s="22">
        <f t="shared" si="4"/>
        <v>1.6208525989533051</v>
      </c>
      <c r="I37" s="24">
        <v>1806</v>
      </c>
      <c r="J37" s="27">
        <v>1276</v>
      </c>
      <c r="K37" s="23">
        <f t="shared" si="5"/>
        <v>41.536050156739805</v>
      </c>
    </row>
    <row r="38" spans="1:11" ht="15" customHeight="1" x14ac:dyDescent="0.25">
      <c r="A38" s="75" t="s">
        <v>25</v>
      </c>
      <c r="B38" s="79">
        <f t="shared" si="0"/>
        <v>3.2164474013305986</v>
      </c>
      <c r="C38" s="69">
        <f t="shared" si="1"/>
        <v>4.8164146868250537</v>
      </c>
      <c r="D38" s="70">
        <f>I38-April!I38</f>
        <v>643</v>
      </c>
      <c r="E38" s="71">
        <f>J38-April!J38</f>
        <v>669</v>
      </c>
      <c r="F38" s="72">
        <f t="shared" si="2"/>
        <v>-3.8863976083707001</v>
      </c>
      <c r="G38" s="73">
        <f t="shared" si="3"/>
        <v>3.5182967668608311</v>
      </c>
      <c r="H38" s="74">
        <f t="shared" si="4"/>
        <v>4.6885320867842086</v>
      </c>
      <c r="I38" s="75">
        <v>3467</v>
      </c>
      <c r="J38" s="76">
        <v>3691</v>
      </c>
      <c r="K38" s="77">
        <f t="shared" si="5"/>
        <v>-6.0688160390138108</v>
      </c>
    </row>
    <row r="39" spans="1:11" ht="15" customHeight="1" x14ac:dyDescent="0.25">
      <c r="A39" s="29" t="s">
        <v>76</v>
      </c>
      <c r="B39" s="18">
        <f t="shared" si="0"/>
        <v>5.3223950777850035</v>
      </c>
      <c r="C39" s="19">
        <f t="shared" si="1"/>
        <v>4.967602591792657</v>
      </c>
      <c r="D39" s="25">
        <f>I39-April!I39</f>
        <v>1064</v>
      </c>
      <c r="E39" s="26">
        <f>J39-April!J39</f>
        <v>690</v>
      </c>
      <c r="F39" s="20">
        <f t="shared" si="2"/>
        <v>54.202898550724626</v>
      </c>
      <c r="G39" s="21">
        <f t="shared" si="3"/>
        <v>6.0329605650382572</v>
      </c>
      <c r="H39" s="22">
        <f t="shared" si="4"/>
        <v>5.3986077943193944</v>
      </c>
      <c r="I39" s="24">
        <v>5945</v>
      </c>
      <c r="J39" s="27">
        <v>4250</v>
      </c>
      <c r="K39" s="23">
        <f t="shared" si="5"/>
        <v>39.882352941176464</v>
      </c>
    </row>
    <row r="40" spans="1:11" ht="15" customHeight="1" x14ac:dyDescent="0.25">
      <c r="A40" s="75" t="s">
        <v>41</v>
      </c>
      <c r="B40" s="79">
        <f t="shared" si="0"/>
        <v>10.09954479515782</v>
      </c>
      <c r="C40" s="69">
        <f t="shared" si="1"/>
        <v>8.0705543556515469</v>
      </c>
      <c r="D40" s="70">
        <f>I40-April!I40</f>
        <v>2019</v>
      </c>
      <c r="E40" s="71">
        <f>J40-April!J40</f>
        <v>1121</v>
      </c>
      <c r="F40" s="72">
        <f t="shared" si="2"/>
        <v>80.107047279214981</v>
      </c>
      <c r="G40" s="73">
        <f t="shared" si="3"/>
        <v>8.1041586328672039</v>
      </c>
      <c r="H40" s="74">
        <f t="shared" si="4"/>
        <v>8.1017224734515523</v>
      </c>
      <c r="I40" s="75">
        <v>7986</v>
      </c>
      <c r="J40" s="76">
        <v>6378</v>
      </c>
      <c r="K40" s="77">
        <f t="shared" si="5"/>
        <v>25.211665098777047</v>
      </c>
    </row>
    <row r="41" spans="1:11" ht="15" customHeight="1" x14ac:dyDescent="0.25">
      <c r="A41" s="24" t="s">
        <v>26</v>
      </c>
      <c r="B41" s="18">
        <f t="shared" si="0"/>
        <v>0.2000900405182332</v>
      </c>
      <c r="C41" s="19">
        <f t="shared" si="1"/>
        <v>0.24478041756659466</v>
      </c>
      <c r="D41" s="25">
        <f>I41-April!I41</f>
        <v>40</v>
      </c>
      <c r="E41" s="26">
        <f>J41-April!J41</f>
        <v>34</v>
      </c>
      <c r="F41" s="20">
        <f t="shared" si="2"/>
        <v>17.647058823529406</v>
      </c>
      <c r="G41" s="21">
        <f t="shared" si="3"/>
        <v>0.15018976679994317</v>
      </c>
      <c r="H41" s="22">
        <f t="shared" si="4"/>
        <v>0.19053909862303745</v>
      </c>
      <c r="I41" s="24">
        <v>148</v>
      </c>
      <c r="J41" s="27">
        <v>150</v>
      </c>
      <c r="K41" s="23">
        <f t="shared" si="5"/>
        <v>-1.3333333333333286</v>
      </c>
    </row>
    <row r="42" spans="1:11" ht="15" customHeight="1" x14ac:dyDescent="0.25">
      <c r="A42" s="75" t="s">
        <v>44</v>
      </c>
      <c r="B42" s="79">
        <f t="shared" si="0"/>
        <v>1.000450202591166E-2</v>
      </c>
      <c r="C42" s="69">
        <f t="shared" si="1"/>
        <v>0</v>
      </c>
      <c r="D42" s="70">
        <f>I42-April!I42</f>
        <v>2</v>
      </c>
      <c r="E42" s="71">
        <f>J42-April!J42</f>
        <v>0</v>
      </c>
      <c r="F42" s="72" t="str">
        <f t="shared" si="2"/>
        <v xml:space="preserve"> </v>
      </c>
      <c r="G42" s="73">
        <f t="shared" si="3"/>
        <v>1.0147957216212375E-2</v>
      </c>
      <c r="H42" s="74">
        <f t="shared" si="4"/>
        <v>3.8107819724607487E-3</v>
      </c>
      <c r="I42" s="75">
        <v>10</v>
      </c>
      <c r="J42" s="76">
        <v>3</v>
      </c>
      <c r="K42" s="77">
        <f t="shared" si="5"/>
        <v>233.33333333333331</v>
      </c>
    </row>
    <row r="43" spans="1:11" ht="15" customHeight="1" x14ac:dyDescent="0.25">
      <c r="A43" s="29" t="s">
        <v>27</v>
      </c>
      <c r="B43" s="18">
        <f t="shared" si="0"/>
        <v>0.64529038067130207</v>
      </c>
      <c r="C43" s="19">
        <f t="shared" si="1"/>
        <v>1.0151187904967602</v>
      </c>
      <c r="D43" s="25">
        <f>I43-April!I43</f>
        <v>129</v>
      </c>
      <c r="E43" s="26">
        <f>J43-April!J43</f>
        <v>141</v>
      </c>
      <c r="F43" s="20">
        <f t="shared" si="2"/>
        <v>-8.5106382978723474</v>
      </c>
      <c r="G43" s="21">
        <f t="shared" si="3"/>
        <v>0.72862332812404862</v>
      </c>
      <c r="H43" s="22">
        <f t="shared" si="4"/>
        <v>0.71007570753518623</v>
      </c>
      <c r="I43" s="24">
        <v>718</v>
      </c>
      <c r="J43" s="27">
        <v>559</v>
      </c>
      <c r="K43" s="23">
        <f t="shared" si="5"/>
        <v>28.443649373881925</v>
      </c>
    </row>
    <row r="44" spans="1:11" ht="15" customHeight="1" x14ac:dyDescent="0.25">
      <c r="A44" s="75" t="s">
        <v>28</v>
      </c>
      <c r="B44" s="79">
        <f t="shared" si="0"/>
        <v>2.3410534740633282</v>
      </c>
      <c r="C44" s="69">
        <f t="shared" si="1"/>
        <v>1.9582433405327573</v>
      </c>
      <c r="D44" s="70">
        <f>I44-April!I44</f>
        <v>468</v>
      </c>
      <c r="E44" s="71">
        <f>J44-April!J44</f>
        <v>272</v>
      </c>
      <c r="F44" s="72">
        <f t="shared" si="2"/>
        <v>72.058823529411768</v>
      </c>
      <c r="G44" s="73">
        <f t="shared" si="3"/>
        <v>2.368533214263969</v>
      </c>
      <c r="H44" s="74">
        <f t="shared" si="4"/>
        <v>1.5573395660789593</v>
      </c>
      <c r="I44" s="75">
        <v>2334</v>
      </c>
      <c r="J44" s="76">
        <v>1226</v>
      </c>
      <c r="K44" s="77">
        <f t="shared" si="5"/>
        <v>90.375203915171284</v>
      </c>
    </row>
    <row r="45" spans="1:11" ht="15" customHeight="1" x14ac:dyDescent="0.25">
      <c r="A45" s="24" t="s">
        <v>78</v>
      </c>
      <c r="B45" s="18">
        <f t="shared" si="0"/>
        <v>0.71532189485268372</v>
      </c>
      <c r="C45" s="19">
        <f t="shared" si="1"/>
        <v>1.2670986321094313</v>
      </c>
      <c r="D45" s="25">
        <f>I45-April!I45</f>
        <v>143</v>
      </c>
      <c r="E45" s="26">
        <f>J45-April!J45</f>
        <v>176</v>
      </c>
      <c r="F45" s="20">
        <f t="shared" ref="F45:F48" si="9">IF(E45&gt;0,(D45*100/E45)-100," ")</f>
        <v>-18.75</v>
      </c>
      <c r="G45" s="21">
        <f t="shared" si="3"/>
        <v>0.98942582858070671</v>
      </c>
      <c r="H45" s="22">
        <f t="shared" si="4"/>
        <v>1.8406076926985415</v>
      </c>
      <c r="I45" s="24">
        <v>975</v>
      </c>
      <c r="J45" s="27">
        <v>1449</v>
      </c>
      <c r="K45" s="23">
        <f t="shared" ref="K45:K48" si="10">IF(J45&gt;0,(I45*100/J45)-100," ")</f>
        <v>-32.712215320910971</v>
      </c>
    </row>
    <row r="46" spans="1:11" ht="15" customHeight="1" x14ac:dyDescent="0.25">
      <c r="A46" s="75" t="s">
        <v>79</v>
      </c>
      <c r="B46" s="79">
        <f t="shared" si="0"/>
        <v>3.9117602921314587</v>
      </c>
      <c r="C46" s="69">
        <f t="shared" si="1"/>
        <v>4.4636429085673148</v>
      </c>
      <c r="D46" s="70">
        <f>I46-April!I46</f>
        <v>782</v>
      </c>
      <c r="E46" s="71">
        <f>J46-April!J46</f>
        <v>620</v>
      </c>
      <c r="F46" s="72">
        <f t="shared" si="9"/>
        <v>26.129032258064512</v>
      </c>
      <c r="G46" s="73">
        <f t="shared" si="3"/>
        <v>4.3920358831767166</v>
      </c>
      <c r="H46" s="74">
        <f t="shared" si="4"/>
        <v>3.9962400284538386</v>
      </c>
      <c r="I46" s="75">
        <v>4328</v>
      </c>
      <c r="J46" s="76">
        <v>3146</v>
      </c>
      <c r="K46" s="77">
        <f t="shared" si="10"/>
        <v>37.571519389701194</v>
      </c>
    </row>
    <row r="47" spans="1:11" ht="15" customHeight="1" x14ac:dyDescent="0.25">
      <c r="A47" s="29" t="s">
        <v>80</v>
      </c>
      <c r="B47" s="18">
        <f t="shared" si="0"/>
        <v>12.350557750987946</v>
      </c>
      <c r="C47" s="19">
        <f t="shared" si="1"/>
        <v>9.9640028797696178</v>
      </c>
      <c r="D47" s="25">
        <f>I47-April!I47</f>
        <v>2469</v>
      </c>
      <c r="E47" s="26">
        <f>J47-April!J47</f>
        <v>1384</v>
      </c>
      <c r="F47" s="20">
        <f t="shared" si="9"/>
        <v>78.395953757225442</v>
      </c>
      <c r="G47" s="21">
        <f t="shared" si="3"/>
        <v>10.380345436463639</v>
      </c>
      <c r="H47" s="22">
        <f t="shared" si="4"/>
        <v>11.0969971038057</v>
      </c>
      <c r="I47" s="24">
        <v>10229</v>
      </c>
      <c r="J47" s="27">
        <v>8736</v>
      </c>
      <c r="K47" s="23">
        <f t="shared" si="10"/>
        <v>17.09020146520146</v>
      </c>
    </row>
    <row r="48" spans="1:11" ht="15" customHeight="1" x14ac:dyDescent="0.25">
      <c r="A48" s="75" t="s">
        <v>81</v>
      </c>
      <c r="B48" s="79">
        <f t="shared" si="0"/>
        <v>3.0763843729678353</v>
      </c>
      <c r="C48" s="69">
        <f t="shared" si="1"/>
        <v>3.5709143268538517</v>
      </c>
      <c r="D48" s="70">
        <f>I48-April!I48</f>
        <v>615</v>
      </c>
      <c r="E48" s="71">
        <f>J48-April!J48</f>
        <v>496</v>
      </c>
      <c r="F48" s="72">
        <f t="shared" si="9"/>
        <v>23.991935483870961</v>
      </c>
      <c r="G48" s="73">
        <f t="shared" si="3"/>
        <v>3.4645125936149053</v>
      </c>
      <c r="H48" s="74">
        <f t="shared" si="4"/>
        <v>3.587216096743052</v>
      </c>
      <c r="I48" s="75">
        <v>3414</v>
      </c>
      <c r="J48" s="76">
        <v>2824</v>
      </c>
      <c r="K48" s="77">
        <f t="shared" si="10"/>
        <v>20.892351274787529</v>
      </c>
    </row>
    <row r="49" spans="1:15" ht="3" customHeight="1" x14ac:dyDescent="0.25">
      <c r="A49" s="167"/>
      <c r="B49" s="168"/>
      <c r="C49" s="30"/>
      <c r="D49" s="169"/>
      <c r="E49" s="170"/>
      <c r="F49" s="171"/>
      <c r="G49" s="31"/>
      <c r="H49" s="30"/>
      <c r="I49" s="167"/>
      <c r="J49" s="172"/>
      <c r="K49" s="65"/>
    </row>
    <row r="50" spans="1:15" ht="15" customHeight="1" x14ac:dyDescent="0.25">
      <c r="A50" s="29" t="s">
        <v>29</v>
      </c>
      <c r="B50" s="18">
        <f>D50/$D$52*100</f>
        <v>0.825371417137712</v>
      </c>
      <c r="C50" s="19">
        <f>E50/$E$52*100</f>
        <v>0.74874010079193665</v>
      </c>
      <c r="D50" s="25">
        <v>165</v>
      </c>
      <c r="E50" s="26">
        <v>104</v>
      </c>
      <c r="F50" s="20">
        <f t="shared" si="2"/>
        <v>58.65384615384616</v>
      </c>
      <c r="G50" s="21">
        <f>I50/$I$52*100</f>
        <v>1.0066773558482678</v>
      </c>
      <c r="H50" s="22">
        <f>J50/$J$52*100</f>
        <v>0.71769727148010776</v>
      </c>
      <c r="I50" s="24">
        <v>992</v>
      </c>
      <c r="J50" s="27">
        <v>565</v>
      </c>
      <c r="K50" s="23">
        <f t="shared" si="5"/>
        <v>75.575221238938042</v>
      </c>
    </row>
    <row r="51" spans="1:15" s="32" customFormat="1" ht="3" customHeight="1" x14ac:dyDescent="0.25">
      <c r="A51" s="157"/>
      <c r="B51" s="158"/>
      <c r="C51" s="159"/>
      <c r="D51" s="160"/>
      <c r="E51" s="161"/>
      <c r="F51" s="162"/>
      <c r="G51" s="163"/>
      <c r="H51" s="159"/>
      <c r="I51" s="164"/>
      <c r="J51" s="165"/>
      <c r="K51" s="166"/>
    </row>
    <row r="52" spans="1:15" s="155" customFormat="1" ht="20.100000000000001" customHeight="1" x14ac:dyDescent="0.2">
      <c r="A52" s="203" t="s">
        <v>30</v>
      </c>
      <c r="B52" s="204">
        <f>SUM(B10:B50)</f>
        <v>99.999999999999986</v>
      </c>
      <c r="C52" s="205">
        <f>SUM(C10:C50)</f>
        <v>100</v>
      </c>
      <c r="D52" s="206">
        <f>SUM(D10:D51)</f>
        <v>19991</v>
      </c>
      <c r="E52" s="207">
        <f>SUM(E10:E51)</f>
        <v>13890</v>
      </c>
      <c r="F52" s="208">
        <f>100/E52*D52-100</f>
        <v>43.923686105111585</v>
      </c>
      <c r="G52" s="209">
        <f>SUM(G10:G50)</f>
        <v>100</v>
      </c>
      <c r="H52" s="205">
        <f>SUM(H10:H50)</f>
        <v>100</v>
      </c>
      <c r="I52" s="210">
        <f>SUM(I10:I51)</f>
        <v>98542</v>
      </c>
      <c r="J52" s="207">
        <f>SUM(J10:J51)</f>
        <v>78724</v>
      </c>
      <c r="K52" s="211">
        <f>100/J52*I52-100</f>
        <v>25.174025710075711</v>
      </c>
    </row>
    <row r="53" spans="1:15" ht="3" customHeight="1" x14ac:dyDescent="0.2">
      <c r="A53" s="157"/>
      <c r="B53" s="157"/>
      <c r="C53" s="212"/>
      <c r="D53" s="160"/>
      <c r="E53" s="161"/>
      <c r="F53" s="162"/>
      <c r="G53" s="213"/>
      <c r="H53" s="213"/>
      <c r="I53" s="164"/>
      <c r="J53" s="161"/>
      <c r="K53" s="166"/>
      <c r="O53" s="32"/>
    </row>
    <row r="54" spans="1:15" ht="15" customHeight="1" x14ac:dyDescent="0.25">
      <c r="A54" s="131" t="s">
        <v>34</v>
      </c>
      <c r="B54" s="122">
        <f t="shared" ref="B54:B61" si="11">D54/$D$52*100</f>
        <v>45.600520234105346</v>
      </c>
      <c r="C54" s="132">
        <f t="shared" ref="C54:C61" si="12">E54/$E$52*100</f>
        <v>49.244060475161987</v>
      </c>
      <c r="D54" s="124">
        <f>I54-April!I54</f>
        <v>9116</v>
      </c>
      <c r="E54" s="125">
        <f>J54-April!J54</f>
        <v>6840</v>
      </c>
      <c r="F54" s="126">
        <f t="shared" ref="F54:F60" si="13">100/E54*D54-100</f>
        <v>33.27485380116957</v>
      </c>
      <c r="G54" s="133">
        <f t="shared" ref="G54:G61" si="14">I54/$I$52*100</f>
        <v>47.854721844492701</v>
      </c>
      <c r="H54" s="134">
        <f t="shared" ref="H54:H61" si="15">J54/$J$52*100</f>
        <v>52.325847263858549</v>
      </c>
      <c r="I54" s="128">
        <v>47157</v>
      </c>
      <c r="J54" s="129">
        <v>41193</v>
      </c>
      <c r="K54" s="130">
        <f t="shared" ref="K54:K60" si="16">100/J54*I54-100</f>
        <v>14.47818804165756</v>
      </c>
    </row>
    <row r="55" spans="1:15" ht="15" customHeight="1" x14ac:dyDescent="0.25">
      <c r="A55" s="185" t="s">
        <v>67</v>
      </c>
      <c r="B55" s="86">
        <f>D55/$D$52*100</f>
        <v>45.030263618628382</v>
      </c>
      <c r="C55" s="121">
        <f>E55/$E$52*100</f>
        <v>57.796976241900644</v>
      </c>
      <c r="D55" s="186">
        <f>I55-April!I55</f>
        <v>9002</v>
      </c>
      <c r="E55" s="182">
        <f>J55-April!J55</f>
        <v>8028</v>
      </c>
      <c r="F55" s="90">
        <f>100/E55*D55-100</f>
        <v>12.132536123567519</v>
      </c>
      <c r="G55" s="187">
        <f>I55/$I$52*100</f>
        <v>46.088977288871753</v>
      </c>
      <c r="H55" s="188">
        <f>J55/$J$52*100</f>
        <v>54.823179716477824</v>
      </c>
      <c r="I55" s="106">
        <v>45417</v>
      </c>
      <c r="J55" s="183">
        <v>43159</v>
      </c>
      <c r="K55" s="93">
        <f>100/J55*I55-100</f>
        <v>5.2318172339488882</v>
      </c>
    </row>
    <row r="56" spans="1:15" ht="15" customHeight="1" x14ac:dyDescent="0.25">
      <c r="A56" s="109" t="s">
        <v>38</v>
      </c>
      <c r="B56" s="177">
        <f>D56/$D$52*100</f>
        <v>15.997198739432744</v>
      </c>
      <c r="C56" s="118">
        <f>E56/$E$52*100</f>
        <v>19.956803455723541</v>
      </c>
      <c r="D56" s="111">
        <f>I56-April!I56</f>
        <v>3198</v>
      </c>
      <c r="E56" s="112">
        <f>J56-April!J56</f>
        <v>2772</v>
      </c>
      <c r="F56" s="113">
        <f>100/E56*D56-100</f>
        <v>15.367965367965354</v>
      </c>
      <c r="G56" s="119">
        <f>I56/$I$52*100</f>
        <v>16.107852489293904</v>
      </c>
      <c r="H56" s="120">
        <f>J56/$J$52*100</f>
        <v>23.785630811442505</v>
      </c>
      <c r="I56" s="115">
        <v>15873</v>
      </c>
      <c r="J56" s="116">
        <v>18725</v>
      </c>
      <c r="K56" s="117">
        <f>100/J56*I56-100</f>
        <v>-15.230974632843797</v>
      </c>
    </row>
    <row r="57" spans="1:15" ht="15" customHeight="1" x14ac:dyDescent="0.25">
      <c r="A57" s="29" t="s">
        <v>75</v>
      </c>
      <c r="B57" s="18">
        <f t="shared" si="11"/>
        <v>20.049022059926966</v>
      </c>
      <c r="C57" s="33">
        <f t="shared" si="12"/>
        <v>12.606191504679625</v>
      </c>
      <c r="D57" s="25">
        <f>I57-April!I57</f>
        <v>4008</v>
      </c>
      <c r="E57" s="26">
        <f>J57-April!J57</f>
        <v>1751</v>
      </c>
      <c r="F57" s="20">
        <f t="shared" si="13"/>
        <v>128.89777270131353</v>
      </c>
      <c r="G57" s="34">
        <f t="shared" si="14"/>
        <v>20.711980678289461</v>
      </c>
      <c r="H57" s="35">
        <f t="shared" si="15"/>
        <v>11.230374472841827</v>
      </c>
      <c r="I57" s="24">
        <v>20410</v>
      </c>
      <c r="J57" s="80">
        <v>8841</v>
      </c>
      <c r="K57" s="23">
        <f t="shared" si="16"/>
        <v>130.85623798212873</v>
      </c>
    </row>
    <row r="58" spans="1:15" ht="15" customHeight="1" x14ac:dyDescent="0.25">
      <c r="A58" s="94" t="s">
        <v>77</v>
      </c>
      <c r="B58" s="86">
        <f t="shared" ref="B58" si="17">D58/$D$52*100</f>
        <v>9.1891351107998602</v>
      </c>
      <c r="C58" s="103">
        <f t="shared" ref="C58" si="18">E58/$E$52*100</f>
        <v>4.5284377249820009</v>
      </c>
      <c r="D58" s="88">
        <f>I58-April!I58</f>
        <v>1837</v>
      </c>
      <c r="E58" s="89">
        <f>J58-April!J58</f>
        <v>629</v>
      </c>
      <c r="F58" s="90">
        <f t="shared" ref="F58" si="19">100/E58*D58-100</f>
        <v>192.05087440381561</v>
      </c>
      <c r="G58" s="104">
        <f t="shared" ref="G58" si="20">I58/$I$52*100</f>
        <v>8.1894014734833878</v>
      </c>
      <c r="H58" s="105">
        <f t="shared" ref="H58" si="21">J58/$J$52*100</f>
        <v>4.2375895533763526</v>
      </c>
      <c r="I58" s="85">
        <v>8070</v>
      </c>
      <c r="J58" s="102">
        <v>3336</v>
      </c>
      <c r="K58" s="93">
        <f>100/J58*I58-100</f>
        <v>141.9064748201439</v>
      </c>
    </row>
    <row r="59" spans="1:15" ht="15" customHeight="1" x14ac:dyDescent="0.25">
      <c r="A59" s="29" t="s">
        <v>35</v>
      </c>
      <c r="B59" s="18">
        <f t="shared" si="11"/>
        <v>9.5993196938622383</v>
      </c>
      <c r="C59" s="33">
        <f t="shared" si="12"/>
        <v>4.9532037437005041</v>
      </c>
      <c r="D59" s="25">
        <f>I59-April!I59</f>
        <v>1919</v>
      </c>
      <c r="E59" s="26">
        <f>J59-April!J59</f>
        <v>688</v>
      </c>
      <c r="F59" s="20">
        <f t="shared" si="13"/>
        <v>178.92441860465118</v>
      </c>
      <c r="G59" s="34">
        <f t="shared" si="14"/>
        <v>8.7566722818696601</v>
      </c>
      <c r="H59" s="35">
        <f t="shared" si="15"/>
        <v>5.5142015141507041</v>
      </c>
      <c r="I59" s="24">
        <v>8629</v>
      </c>
      <c r="J59" s="80">
        <v>4341</v>
      </c>
      <c r="K59" s="23">
        <f t="shared" si="16"/>
        <v>98.779083160562067</v>
      </c>
    </row>
    <row r="60" spans="1:15" ht="15" customHeight="1" x14ac:dyDescent="0.25">
      <c r="A60" s="94" t="s">
        <v>36</v>
      </c>
      <c r="B60" s="86">
        <f t="shared" si="11"/>
        <v>0.12005402431093994</v>
      </c>
      <c r="C60" s="103">
        <f t="shared" si="12"/>
        <v>0.14398848092152627</v>
      </c>
      <c r="D60" s="88">
        <f>I60-April!I60</f>
        <v>24</v>
      </c>
      <c r="E60" s="89">
        <f>J60-April!J60</f>
        <v>20</v>
      </c>
      <c r="F60" s="90">
        <f t="shared" si="13"/>
        <v>20</v>
      </c>
      <c r="G60" s="104">
        <f t="shared" si="14"/>
        <v>0.11873109942968479</v>
      </c>
      <c r="H60" s="105">
        <f t="shared" si="15"/>
        <v>0.38234845790356181</v>
      </c>
      <c r="I60" s="85">
        <v>117</v>
      </c>
      <c r="J60" s="102">
        <v>301</v>
      </c>
      <c r="K60" s="93">
        <f t="shared" si="16"/>
        <v>-61.129568106312291</v>
      </c>
      <c r="M60" s="37"/>
    </row>
    <row r="61" spans="1:15" ht="15" customHeight="1" x14ac:dyDescent="0.25">
      <c r="A61" s="29" t="s">
        <v>37</v>
      </c>
      <c r="B61" s="18">
        <f t="shared" si="11"/>
        <v>1.000450202591166E-2</v>
      </c>
      <c r="C61" s="33">
        <f t="shared" si="12"/>
        <v>1.4398848092152626E-2</v>
      </c>
      <c r="D61" s="25">
        <f>I61-April!I61</f>
        <v>2</v>
      </c>
      <c r="E61" s="26">
        <f>J61-April!J61</f>
        <v>2</v>
      </c>
      <c r="F61" s="20">
        <f>IF(E61&gt;0,100/E61*D61-100," ")</f>
        <v>0</v>
      </c>
      <c r="G61" s="34">
        <f t="shared" si="14"/>
        <v>2.2325505875667229E-2</v>
      </c>
      <c r="H61" s="35">
        <f t="shared" si="15"/>
        <v>2.4134952492251407E-2</v>
      </c>
      <c r="I61" s="24">
        <v>22</v>
      </c>
      <c r="J61" s="80">
        <v>19</v>
      </c>
      <c r="K61" s="23">
        <f>IF(J61&gt;0,100/J61*I61-100," ")</f>
        <v>15.789473684210535</v>
      </c>
    </row>
    <row r="62" spans="1:15" ht="15" customHeight="1" x14ac:dyDescent="0.25">
      <c r="A62" s="190" t="s">
        <v>68</v>
      </c>
      <c r="B62" s="191">
        <f>D62/$D$52*100</f>
        <v>38.972537641938871</v>
      </c>
      <c r="C62" s="200">
        <f>E62/$E$52*100</f>
        <v>22.246220302375811</v>
      </c>
      <c r="D62" s="193">
        <f>I62-April!I62</f>
        <v>7791</v>
      </c>
      <c r="E62" s="194">
        <f>J62-April!J62</f>
        <v>3090</v>
      </c>
      <c r="F62" s="195">
        <f>100/E62*D62-100</f>
        <v>152.13592233009706</v>
      </c>
      <c r="G62" s="201">
        <f>I62/$I$52*100</f>
        <v>37.803170221834343</v>
      </c>
      <c r="H62" s="202">
        <f>J62/$J$52*100</f>
        <v>21.39118947207967</v>
      </c>
      <c r="I62" s="197">
        <v>37252</v>
      </c>
      <c r="J62" s="198">
        <v>16840</v>
      </c>
      <c r="K62" s="199">
        <f>100/J62*I62-100</f>
        <v>121.21140142517814</v>
      </c>
    </row>
    <row r="63" spans="1:15" ht="15" customHeight="1" x14ac:dyDescent="0.25">
      <c r="A63" s="176" t="s">
        <v>46</v>
      </c>
      <c r="B63" s="61"/>
      <c r="C63" s="62"/>
      <c r="D63" s="97"/>
      <c r="E63" s="66"/>
      <c r="F63" s="98"/>
      <c r="G63" s="63"/>
      <c r="H63" s="64"/>
      <c r="I63" s="219"/>
      <c r="J63" s="220"/>
      <c r="K63" s="65"/>
    </row>
    <row r="64" spans="1:15" s="32" customFormat="1" x14ac:dyDescent="0.2">
      <c r="A64" s="148" t="s">
        <v>64</v>
      </c>
      <c r="B64" s="148"/>
      <c r="C64" s="148"/>
      <c r="D64" s="148"/>
      <c r="E64" s="148"/>
      <c r="F64" s="151"/>
      <c r="G64" s="151"/>
      <c r="H64" s="151"/>
      <c r="I64" s="221"/>
      <c r="J64" s="221"/>
      <c r="K64" s="150"/>
    </row>
    <row r="65" spans="1:4" ht="12.75" customHeight="1" x14ac:dyDescent="0.2">
      <c r="D65" s="37"/>
    </row>
    <row r="66" spans="1:4" x14ac:dyDescent="0.2">
      <c r="A66" s="38"/>
    </row>
  </sheetData>
  <mergeCells count="2">
    <mergeCell ref="B8:C8"/>
    <mergeCell ref="G8:H8"/>
  </mergeCells>
  <phoneticPr fontId="6" type="noConversion"/>
  <pageMargins left="0.59" right="0.12" top="0.43" bottom="0.43" header="0.43" footer="0.43"/>
  <pageSetup paperSize="9"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4A498-000C-464E-9D65-82D265582D9E}">
  <sheetPr>
    <pageSetUpPr fitToPage="1"/>
  </sheetPr>
  <dimension ref="A1:Z65"/>
  <sheetViews>
    <sheetView zoomScaleNormal="100" zoomScaleSheetLayoutView="100" workbookViewId="0">
      <selection activeCell="C1" sqref="C1"/>
    </sheetView>
  </sheetViews>
  <sheetFormatPr baseColWidth="10" defaultColWidth="11.42578125" defaultRowHeight="12.75" x14ac:dyDescent="0.2"/>
  <cols>
    <col min="1" max="1" width="21.7109375" style="55" customWidth="1"/>
    <col min="2" max="5" width="9.7109375" style="55" customWidth="1"/>
    <col min="6" max="8" width="9.7109375" style="57" customWidth="1"/>
    <col min="9" max="11" width="9.7109375" style="55" customWidth="1"/>
    <col min="12" max="26" width="11.42578125" style="1"/>
    <col min="27" max="16384" width="11.42578125" style="55"/>
  </cols>
  <sheetData>
    <row r="1" spans="1:26" ht="35.1" customHeight="1" x14ac:dyDescent="0.25">
      <c r="A1" s="2"/>
      <c r="B1" s="2"/>
      <c r="C1" s="2"/>
      <c r="D1" s="3"/>
      <c r="E1" s="3"/>
      <c r="F1" s="4"/>
      <c r="G1" s="4"/>
      <c r="H1" s="4"/>
      <c r="I1" s="3"/>
      <c r="J1" s="1"/>
      <c r="K1" s="135"/>
    </row>
    <row r="2" spans="1:26" ht="35.1" customHeight="1" x14ac:dyDescent="0.25">
      <c r="A2" s="2"/>
      <c r="B2" s="2"/>
      <c r="C2" s="2"/>
      <c r="D2" s="3"/>
      <c r="E2" s="3"/>
      <c r="F2" s="4"/>
      <c r="G2" s="4"/>
      <c r="H2" s="4"/>
      <c r="I2" s="3"/>
      <c r="J2" s="3"/>
      <c r="K2" s="136"/>
    </row>
    <row r="3" spans="1:26" ht="30" customHeight="1" x14ac:dyDescent="0.25">
      <c r="A3" s="5" t="s">
        <v>0</v>
      </c>
      <c r="B3" s="5"/>
      <c r="C3" s="5"/>
      <c r="D3" s="5"/>
      <c r="E3" s="5"/>
      <c r="F3" s="4"/>
      <c r="G3" s="4"/>
      <c r="H3" s="4"/>
      <c r="I3" s="1"/>
      <c r="J3" s="1"/>
      <c r="K3" s="58" t="s">
        <v>51</v>
      </c>
    </row>
    <row r="4" spans="1:26" ht="30" customHeight="1" x14ac:dyDescent="0.25">
      <c r="A4" s="5" t="s">
        <v>1</v>
      </c>
      <c r="B4" s="5"/>
      <c r="C4" s="5"/>
      <c r="D4" s="5"/>
      <c r="E4" s="5"/>
      <c r="F4" s="5"/>
      <c r="G4" s="6"/>
      <c r="H4" s="6"/>
      <c r="I4" s="1"/>
      <c r="J4" s="1"/>
      <c r="K4" s="58" t="s">
        <v>52</v>
      </c>
    </row>
    <row r="5" spans="1:26" ht="3" customHeight="1" x14ac:dyDescent="0.2">
      <c r="A5" s="3"/>
      <c r="B5" s="3"/>
      <c r="C5" s="3"/>
      <c r="D5" s="3"/>
      <c r="E5" s="3"/>
      <c r="F5" s="4"/>
      <c r="G5" s="4"/>
      <c r="H5" s="4"/>
      <c r="I5" s="3"/>
      <c r="J5" s="3"/>
      <c r="K5" s="36"/>
    </row>
    <row r="6" spans="1:26" ht="15" customHeight="1" x14ac:dyDescent="0.25">
      <c r="A6" s="7" t="s">
        <v>74</v>
      </c>
      <c r="B6" s="7"/>
      <c r="C6" s="7"/>
      <c r="D6" s="3"/>
      <c r="E6" s="3"/>
      <c r="F6" s="8"/>
      <c r="G6" s="8"/>
      <c r="H6" s="8"/>
      <c r="I6" s="500"/>
      <c r="J6" s="500"/>
      <c r="K6" s="500"/>
    </row>
    <row r="7" spans="1:26" ht="3" customHeight="1" x14ac:dyDescent="0.25">
      <c r="A7" s="7"/>
      <c r="B7" s="7"/>
      <c r="C7" s="7"/>
      <c r="D7" s="3"/>
      <c r="E7" s="3"/>
      <c r="F7" s="8"/>
      <c r="G7" s="8"/>
      <c r="H7" s="8"/>
      <c r="I7" s="223"/>
      <c r="J7" s="223"/>
      <c r="K7" s="223"/>
    </row>
    <row r="8" spans="1:26" ht="15" customHeight="1" x14ac:dyDescent="0.25">
      <c r="A8" s="7"/>
      <c r="B8" s="501" t="s">
        <v>32</v>
      </c>
      <c r="C8" s="501"/>
      <c r="D8" s="3"/>
      <c r="E8" s="3"/>
      <c r="F8" s="8"/>
      <c r="G8" s="501" t="s">
        <v>32</v>
      </c>
      <c r="H8" s="501"/>
      <c r="I8" s="223"/>
      <c r="J8" s="223"/>
      <c r="K8" s="223"/>
    </row>
    <row r="9" spans="1:26" s="56" customFormat="1" ht="15" customHeight="1" x14ac:dyDescent="0.25">
      <c r="A9" s="96" t="s">
        <v>2</v>
      </c>
      <c r="B9" s="9">
        <v>42890</v>
      </c>
      <c r="C9" s="10">
        <v>42524</v>
      </c>
      <c r="D9" s="11">
        <v>42890</v>
      </c>
      <c r="E9" s="12">
        <v>42524</v>
      </c>
      <c r="F9" s="13" t="s">
        <v>3</v>
      </c>
      <c r="G9" s="137" t="s">
        <v>47</v>
      </c>
      <c r="H9" s="10" t="s">
        <v>48</v>
      </c>
      <c r="I9" s="15" t="s">
        <v>47</v>
      </c>
      <c r="J9" s="12" t="s">
        <v>48</v>
      </c>
      <c r="K9" s="16" t="s">
        <v>3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 customHeight="1" x14ac:dyDescent="0.25">
      <c r="A10" s="68" t="s">
        <v>4</v>
      </c>
      <c r="B10" s="81">
        <v>0.59988463756969812</v>
      </c>
      <c r="C10" s="74">
        <v>0.64550394247661069</v>
      </c>
      <c r="D10" s="70">
        <v>156</v>
      </c>
      <c r="E10" s="71">
        <v>158</v>
      </c>
      <c r="F10" s="72">
        <v>-1.2658227848101262</v>
      </c>
      <c r="G10" s="73">
        <v>0.62064923281973883</v>
      </c>
      <c r="H10" s="74">
        <v>0.79747289270452815</v>
      </c>
      <c r="I10" s="75">
        <v>773</v>
      </c>
      <c r="J10" s="76">
        <v>823</v>
      </c>
      <c r="K10" s="77">
        <v>-6.0753341433778871</v>
      </c>
    </row>
    <row r="11" spans="1:26" ht="15" customHeight="1" x14ac:dyDescent="0.25">
      <c r="A11" s="138" t="s">
        <v>39</v>
      </c>
      <c r="B11" s="139">
        <v>3.8454143433955007E-2</v>
      </c>
      <c r="C11" s="140">
        <v>3.2683743922866368E-2</v>
      </c>
      <c r="D11" s="224">
        <v>10</v>
      </c>
      <c r="E11" s="141">
        <v>8</v>
      </c>
      <c r="F11" s="142">
        <v>25</v>
      </c>
      <c r="G11" s="143">
        <v>3.4525119031369685E-2</v>
      </c>
      <c r="H11" s="140">
        <v>4.3604228641195342E-2</v>
      </c>
      <c r="I11" s="144">
        <v>43</v>
      </c>
      <c r="J11" s="225">
        <v>45</v>
      </c>
      <c r="K11" s="145">
        <v>-4.4444444444444429</v>
      </c>
    </row>
    <row r="12" spans="1:26" ht="15" customHeight="1" x14ac:dyDescent="0.25">
      <c r="A12" s="75" t="s">
        <v>5</v>
      </c>
      <c r="B12" s="79">
        <v>5.7681215150932517E-2</v>
      </c>
      <c r="C12" s="74">
        <v>4.4940147893941254E-2</v>
      </c>
      <c r="D12" s="70">
        <v>15</v>
      </c>
      <c r="E12" s="71">
        <v>11</v>
      </c>
      <c r="F12" s="72">
        <v>36.363636363636374</v>
      </c>
      <c r="G12" s="73">
        <v>8.3502613471219705E-2</v>
      </c>
      <c r="H12" s="74">
        <v>4.5542194358581797E-2</v>
      </c>
      <c r="I12" s="75">
        <v>104</v>
      </c>
      <c r="J12" s="76">
        <v>47</v>
      </c>
      <c r="K12" s="77">
        <v>121.27659574468086</v>
      </c>
      <c r="L12" s="1" t="s">
        <v>31</v>
      </c>
    </row>
    <row r="13" spans="1:26" ht="15" customHeight="1" x14ac:dyDescent="0.25">
      <c r="A13" s="146" t="s">
        <v>6</v>
      </c>
      <c r="B13" s="139">
        <v>7.5254758700249944</v>
      </c>
      <c r="C13" s="140">
        <v>6.3488172570167904</v>
      </c>
      <c r="D13" s="224">
        <v>1957</v>
      </c>
      <c r="E13" s="141">
        <v>1554</v>
      </c>
      <c r="F13" s="142">
        <v>25.933075933075926</v>
      </c>
      <c r="G13" s="143">
        <v>7.388375472713113</v>
      </c>
      <c r="H13" s="140">
        <v>5.6288214261489715</v>
      </c>
      <c r="I13" s="144">
        <v>9202</v>
      </c>
      <c r="J13" s="225">
        <v>5809</v>
      </c>
      <c r="K13" s="145">
        <v>58.409364778791542</v>
      </c>
    </row>
    <row r="14" spans="1:26" ht="15" customHeight="1" x14ac:dyDescent="0.25">
      <c r="A14" s="78" t="s">
        <v>7</v>
      </c>
      <c r="B14" s="79">
        <v>8.2945587387040955</v>
      </c>
      <c r="C14" s="74">
        <v>8.1137394288515754</v>
      </c>
      <c r="D14" s="70">
        <v>2157</v>
      </c>
      <c r="E14" s="71">
        <v>1986</v>
      </c>
      <c r="F14" s="72">
        <v>8.610271903323266</v>
      </c>
      <c r="G14" s="73">
        <v>8.8890137859603193</v>
      </c>
      <c r="H14" s="74">
        <v>9.2915766320093791</v>
      </c>
      <c r="I14" s="75">
        <v>11071</v>
      </c>
      <c r="J14" s="76">
        <v>9589</v>
      </c>
      <c r="K14" s="77">
        <v>15.455209093753254</v>
      </c>
    </row>
    <row r="15" spans="1:26" ht="15" customHeight="1" x14ac:dyDescent="0.25">
      <c r="A15" s="146" t="s">
        <v>8</v>
      </c>
      <c r="B15" s="139">
        <v>6.1526629494328015E-2</v>
      </c>
      <c r="C15" s="140">
        <v>1.2256403971074888E-2</v>
      </c>
      <c r="D15" s="224">
        <v>16</v>
      </c>
      <c r="E15" s="141">
        <v>3</v>
      </c>
      <c r="F15" s="142">
        <v>433.33333333333337</v>
      </c>
      <c r="G15" s="143">
        <v>3.5328028776285256E-2</v>
      </c>
      <c r="H15" s="140">
        <v>2.3255588608637513E-2</v>
      </c>
      <c r="I15" s="144">
        <v>44</v>
      </c>
      <c r="J15" s="225">
        <v>24</v>
      </c>
      <c r="K15" s="145">
        <v>83.333333333333343</v>
      </c>
    </row>
    <row r="16" spans="1:26" ht="15" customHeight="1" x14ac:dyDescent="0.25">
      <c r="A16" s="75" t="s">
        <v>9</v>
      </c>
      <c r="B16" s="79">
        <v>1.4343395500865217</v>
      </c>
      <c r="C16" s="74">
        <v>2.0059647832659229</v>
      </c>
      <c r="D16" s="70">
        <v>373</v>
      </c>
      <c r="E16" s="71">
        <v>491</v>
      </c>
      <c r="F16" s="72">
        <v>-24.032586558044812</v>
      </c>
      <c r="G16" s="73">
        <v>1.4837772086039809</v>
      </c>
      <c r="H16" s="74">
        <v>1.4747919109310956</v>
      </c>
      <c r="I16" s="75">
        <v>1848</v>
      </c>
      <c r="J16" s="76">
        <v>1522</v>
      </c>
      <c r="K16" s="77">
        <v>21.419185282523003</v>
      </c>
    </row>
    <row r="17" spans="1:11" ht="15" customHeight="1" x14ac:dyDescent="0.25">
      <c r="A17" s="146" t="s">
        <v>10</v>
      </c>
      <c r="B17" s="139">
        <v>2.764852912901365</v>
      </c>
      <c r="C17" s="140">
        <v>2.6024431098582346</v>
      </c>
      <c r="D17" s="224">
        <v>719</v>
      </c>
      <c r="E17" s="141">
        <v>637</v>
      </c>
      <c r="F17" s="142">
        <v>12.872841444270023</v>
      </c>
      <c r="G17" s="143">
        <v>2.1405573799449207</v>
      </c>
      <c r="H17" s="140">
        <v>2.7247797986453621</v>
      </c>
      <c r="I17" s="144">
        <v>2666</v>
      </c>
      <c r="J17" s="225">
        <v>2812</v>
      </c>
      <c r="K17" s="145">
        <v>-5.1920341394025655</v>
      </c>
    </row>
    <row r="18" spans="1:11" ht="15" customHeight="1" x14ac:dyDescent="0.25">
      <c r="A18" s="78" t="s">
        <v>40</v>
      </c>
      <c r="B18" s="79">
        <v>0.12689867333205154</v>
      </c>
      <c r="C18" s="74">
        <v>0.26555541937328925</v>
      </c>
      <c r="D18" s="70">
        <v>33</v>
      </c>
      <c r="E18" s="71">
        <v>65</v>
      </c>
      <c r="F18" s="72">
        <v>-49.230769230769234</v>
      </c>
      <c r="G18" s="73">
        <v>0.1702168659221017</v>
      </c>
      <c r="H18" s="74">
        <v>0.25871842327109235</v>
      </c>
      <c r="I18" s="75">
        <v>212</v>
      </c>
      <c r="J18" s="76">
        <v>267</v>
      </c>
      <c r="K18" s="77">
        <v>-20.599250936329582</v>
      </c>
    </row>
    <row r="19" spans="1:11" ht="15" customHeight="1" x14ac:dyDescent="0.25">
      <c r="A19" s="146" t="s">
        <v>11</v>
      </c>
      <c r="B19" s="139">
        <v>2.6610267256296867</v>
      </c>
      <c r="C19" s="140">
        <v>2.3164603505331538</v>
      </c>
      <c r="D19" s="224">
        <v>692</v>
      </c>
      <c r="E19" s="141">
        <v>567</v>
      </c>
      <c r="F19" s="142">
        <v>22.045855379188708</v>
      </c>
      <c r="G19" s="143">
        <v>2.5106987723509997</v>
      </c>
      <c r="H19" s="140">
        <v>2.7141209871997365</v>
      </c>
      <c r="I19" s="144">
        <v>3127</v>
      </c>
      <c r="J19" s="225">
        <v>2801</v>
      </c>
      <c r="K19" s="145">
        <v>11.638700464119964</v>
      </c>
    </row>
    <row r="20" spans="1:11" ht="15" customHeight="1" x14ac:dyDescent="0.25">
      <c r="A20" s="75" t="s">
        <v>12</v>
      </c>
      <c r="B20" s="79">
        <v>3.5377811959238605</v>
      </c>
      <c r="C20" s="74">
        <v>4.6737753809698894</v>
      </c>
      <c r="D20" s="70">
        <v>920</v>
      </c>
      <c r="E20" s="71">
        <v>1144</v>
      </c>
      <c r="F20" s="72">
        <v>-19.580419580419587</v>
      </c>
      <c r="G20" s="73">
        <v>3.5440436140573439</v>
      </c>
      <c r="H20" s="74">
        <v>4.0135270007073576</v>
      </c>
      <c r="I20" s="75">
        <v>4414</v>
      </c>
      <c r="J20" s="76">
        <v>4142</v>
      </c>
      <c r="K20" s="77">
        <v>6.5668759053597228</v>
      </c>
    </row>
    <row r="21" spans="1:11" ht="15" customHeight="1" x14ac:dyDescent="0.25">
      <c r="A21" s="144" t="s">
        <v>83</v>
      </c>
      <c r="B21" s="139">
        <v>4.2299557777350512E-2</v>
      </c>
      <c r="C21" s="140">
        <v>0</v>
      </c>
      <c r="D21" s="224">
        <v>11</v>
      </c>
      <c r="E21" s="141">
        <v>0</v>
      </c>
      <c r="F21" s="142" t="s">
        <v>31</v>
      </c>
      <c r="G21" s="143">
        <v>1.7664014388142628E-2</v>
      </c>
      <c r="H21" s="140">
        <v>0</v>
      </c>
      <c r="I21" s="144">
        <v>22</v>
      </c>
      <c r="J21" s="225">
        <v>0</v>
      </c>
      <c r="K21" s="145" t="s">
        <v>31</v>
      </c>
    </row>
    <row r="22" spans="1:11" ht="15" customHeight="1" x14ac:dyDescent="0.25">
      <c r="A22" s="75" t="s">
        <v>13</v>
      </c>
      <c r="B22" s="79">
        <v>1.0344164583733897</v>
      </c>
      <c r="C22" s="74">
        <v>0.62916207051517747</v>
      </c>
      <c r="D22" s="70">
        <v>269</v>
      </c>
      <c r="E22" s="71">
        <v>154</v>
      </c>
      <c r="F22" s="72">
        <v>74.675324675324674</v>
      </c>
      <c r="G22" s="73">
        <v>1.026921563747019</v>
      </c>
      <c r="H22" s="74">
        <v>0.4370112692706466</v>
      </c>
      <c r="I22" s="75">
        <v>1279</v>
      </c>
      <c r="J22" s="76">
        <v>451</v>
      </c>
      <c r="K22" s="77">
        <v>183.59201773835917</v>
      </c>
    </row>
    <row r="23" spans="1:11" ht="15" customHeight="1" x14ac:dyDescent="0.25">
      <c r="A23" s="146" t="s">
        <v>14</v>
      </c>
      <c r="B23" s="139">
        <v>2.657181311286291</v>
      </c>
      <c r="C23" s="140">
        <v>2.312374882542795</v>
      </c>
      <c r="D23" s="224">
        <v>691</v>
      </c>
      <c r="E23" s="141">
        <v>566</v>
      </c>
      <c r="F23" s="142">
        <v>22.084805653710248</v>
      </c>
      <c r="G23" s="143">
        <v>2.9836126121062732</v>
      </c>
      <c r="H23" s="140">
        <v>2.7296247129388282</v>
      </c>
      <c r="I23" s="144">
        <v>3716</v>
      </c>
      <c r="J23" s="225">
        <v>2817</v>
      </c>
      <c r="K23" s="145">
        <v>31.913383031593895</v>
      </c>
    </row>
    <row r="24" spans="1:11" ht="15" customHeight="1" x14ac:dyDescent="0.25">
      <c r="A24" s="75" t="s">
        <v>33</v>
      </c>
      <c r="B24" s="79">
        <v>0.44606806383387809</v>
      </c>
      <c r="C24" s="74">
        <v>0.35543571516117173</v>
      </c>
      <c r="D24" s="70">
        <v>116</v>
      </c>
      <c r="E24" s="71">
        <v>87</v>
      </c>
      <c r="F24" s="72">
        <v>33.333333333333343</v>
      </c>
      <c r="G24" s="73">
        <v>0.46167310332645506</v>
      </c>
      <c r="H24" s="74">
        <v>0.43604228641195336</v>
      </c>
      <c r="I24" s="75">
        <v>575</v>
      </c>
      <c r="J24" s="76">
        <v>450</v>
      </c>
      <c r="K24" s="77">
        <v>27.777777777777771</v>
      </c>
    </row>
    <row r="25" spans="1:11" ht="15" customHeight="1" x14ac:dyDescent="0.25">
      <c r="A25" s="144" t="s">
        <v>15</v>
      </c>
      <c r="B25" s="139">
        <v>1.2382234185733512</v>
      </c>
      <c r="C25" s="140">
        <v>1.6137598561915267</v>
      </c>
      <c r="D25" s="224">
        <v>322</v>
      </c>
      <c r="E25" s="141">
        <v>395</v>
      </c>
      <c r="F25" s="142">
        <v>-18.481012658227854</v>
      </c>
      <c r="G25" s="143">
        <v>1.2292548194657438</v>
      </c>
      <c r="H25" s="140">
        <v>1.4999854652571196</v>
      </c>
      <c r="I25" s="144">
        <v>1531</v>
      </c>
      <c r="J25" s="225">
        <v>1548</v>
      </c>
      <c r="K25" s="145">
        <v>-1.0981912144702903</v>
      </c>
    </row>
    <row r="26" spans="1:11" ht="15" customHeight="1" x14ac:dyDescent="0.25">
      <c r="A26" s="75" t="s">
        <v>16</v>
      </c>
      <c r="B26" s="79">
        <v>1.6073831955393196</v>
      </c>
      <c r="C26" s="74">
        <v>1.5238795604036441</v>
      </c>
      <c r="D26" s="70">
        <v>418</v>
      </c>
      <c r="E26" s="71">
        <v>373</v>
      </c>
      <c r="F26" s="72">
        <v>12.064343163538879</v>
      </c>
      <c r="G26" s="73">
        <v>1.8169847527439442</v>
      </c>
      <c r="H26" s="74">
        <v>1.4137459908334222</v>
      </c>
      <c r="I26" s="75">
        <v>2263</v>
      </c>
      <c r="J26" s="76">
        <v>1459</v>
      </c>
      <c r="K26" s="77">
        <v>55.106237148732021</v>
      </c>
    </row>
    <row r="27" spans="1:11" ht="15" customHeight="1" x14ac:dyDescent="0.25">
      <c r="A27" s="146" t="s">
        <v>43</v>
      </c>
      <c r="B27" s="139">
        <v>0.89213612766775618</v>
      </c>
      <c r="C27" s="140">
        <v>0.99685418964742412</v>
      </c>
      <c r="D27" s="224">
        <v>232</v>
      </c>
      <c r="E27" s="141">
        <v>244</v>
      </c>
      <c r="F27" s="142">
        <v>-4.9180327868852487</v>
      </c>
      <c r="G27" s="143">
        <v>1.0718845094622913</v>
      </c>
      <c r="H27" s="140">
        <v>1.0852608017364171</v>
      </c>
      <c r="I27" s="144">
        <v>1335</v>
      </c>
      <c r="J27" s="225">
        <v>1120</v>
      </c>
      <c r="K27" s="145">
        <v>19.196428571428569</v>
      </c>
    </row>
    <row r="28" spans="1:11" ht="15" customHeight="1" x14ac:dyDescent="0.25">
      <c r="A28" s="75" t="s">
        <v>17</v>
      </c>
      <c r="B28" s="79">
        <v>0.14612574504902903</v>
      </c>
      <c r="C28" s="74">
        <v>0.27781182334436411</v>
      </c>
      <c r="D28" s="70">
        <v>38</v>
      </c>
      <c r="E28" s="71">
        <v>68</v>
      </c>
      <c r="F28" s="72">
        <v>-44.117647058823529</v>
      </c>
      <c r="G28" s="73">
        <v>0.17824596337125742</v>
      </c>
      <c r="H28" s="74">
        <v>0.28584994331450275</v>
      </c>
      <c r="I28" s="75">
        <v>222</v>
      </c>
      <c r="J28" s="76">
        <v>295</v>
      </c>
      <c r="K28" s="77">
        <v>-24.745762711864401</v>
      </c>
    </row>
    <row r="29" spans="1:11" ht="15" customHeight="1" x14ac:dyDescent="0.25">
      <c r="A29" s="144" t="s">
        <v>18</v>
      </c>
      <c r="B29" s="139">
        <v>5.7681215150932517E-2</v>
      </c>
      <c r="C29" s="140">
        <v>8.1709359807165913E-2</v>
      </c>
      <c r="D29" s="224">
        <v>15</v>
      </c>
      <c r="E29" s="141">
        <v>20</v>
      </c>
      <c r="F29" s="142">
        <v>-25</v>
      </c>
      <c r="G29" s="143">
        <v>0.10598408632885577</v>
      </c>
      <c r="H29" s="140">
        <v>9.9805234445402666E-2</v>
      </c>
      <c r="I29" s="144">
        <v>132</v>
      </c>
      <c r="J29" s="225">
        <v>103</v>
      </c>
      <c r="K29" s="145">
        <v>28.155339805825236</v>
      </c>
    </row>
    <row r="30" spans="1:11" ht="15" customHeight="1" x14ac:dyDescent="0.25">
      <c r="A30" s="75" t="s">
        <v>19</v>
      </c>
      <c r="B30" s="79">
        <v>2.1918861757354353</v>
      </c>
      <c r="C30" s="74">
        <v>1.5279650283940025</v>
      </c>
      <c r="D30" s="70">
        <v>570</v>
      </c>
      <c r="E30" s="71">
        <v>374</v>
      </c>
      <c r="F30" s="72">
        <v>52.406417112299465</v>
      </c>
      <c r="G30" s="73">
        <v>2.0779304198415058</v>
      </c>
      <c r="H30" s="74">
        <v>1.7703316828325308</v>
      </c>
      <c r="I30" s="75">
        <v>2588</v>
      </c>
      <c r="J30" s="76">
        <v>1827</v>
      </c>
      <c r="K30" s="77">
        <v>41.652983032293378</v>
      </c>
    </row>
    <row r="31" spans="1:11" ht="15" customHeight="1" x14ac:dyDescent="0.25">
      <c r="A31" s="146" t="s">
        <v>66</v>
      </c>
      <c r="B31" s="139">
        <v>7.856181503557008</v>
      </c>
      <c r="C31" s="140">
        <v>9.4129182497855126</v>
      </c>
      <c r="D31" s="224">
        <v>2043</v>
      </c>
      <c r="E31" s="141">
        <v>2304</v>
      </c>
      <c r="F31" s="142">
        <v>-11.328125</v>
      </c>
      <c r="G31" s="143">
        <v>9.5811219860775445</v>
      </c>
      <c r="H31" s="140">
        <v>9.8487417757579863</v>
      </c>
      <c r="I31" s="144">
        <v>11933</v>
      </c>
      <c r="J31" s="225">
        <v>10164</v>
      </c>
      <c r="K31" s="145">
        <v>17.404565131837856</v>
      </c>
    </row>
    <row r="32" spans="1:11" ht="15" customHeight="1" x14ac:dyDescent="0.25">
      <c r="A32" s="75" t="s">
        <v>42</v>
      </c>
      <c r="B32" s="79">
        <v>1.9227071716977504</v>
      </c>
      <c r="C32" s="74">
        <v>2.3573150304367365</v>
      </c>
      <c r="D32" s="70">
        <v>500</v>
      </c>
      <c r="E32" s="71">
        <v>577</v>
      </c>
      <c r="F32" s="72">
        <v>-13.344887348353552</v>
      </c>
      <c r="G32" s="73">
        <v>1.9390270339711115</v>
      </c>
      <c r="H32" s="74">
        <v>2.1734285520489145</v>
      </c>
      <c r="I32" s="75">
        <v>2415</v>
      </c>
      <c r="J32" s="76">
        <v>2243</v>
      </c>
      <c r="K32" s="77">
        <v>7.6683013820775727</v>
      </c>
    </row>
    <row r="33" spans="1:11" ht="15" customHeight="1" x14ac:dyDescent="0.25">
      <c r="A33" s="144" t="s">
        <v>20</v>
      </c>
      <c r="B33" s="139">
        <v>0.97673524322245719</v>
      </c>
      <c r="C33" s="140">
        <v>1.4911958164807777</v>
      </c>
      <c r="D33" s="224">
        <v>254</v>
      </c>
      <c r="E33" s="141">
        <v>365</v>
      </c>
      <c r="F33" s="142">
        <v>-30.410958904109592</v>
      </c>
      <c r="G33" s="143">
        <v>0.96670333287835108</v>
      </c>
      <c r="H33" s="140">
        <v>1.7771145628433831</v>
      </c>
      <c r="I33" s="144">
        <v>1204</v>
      </c>
      <c r="J33" s="225">
        <v>1834</v>
      </c>
      <c r="K33" s="145">
        <v>-34.351145038167942</v>
      </c>
    </row>
    <row r="34" spans="1:11" ht="15" customHeight="1" x14ac:dyDescent="0.25">
      <c r="A34" s="75" t="s">
        <v>21</v>
      </c>
      <c r="B34" s="79">
        <v>0.61526629494328011</v>
      </c>
      <c r="C34" s="74">
        <v>1.3155206928953711</v>
      </c>
      <c r="D34" s="70">
        <v>160</v>
      </c>
      <c r="E34" s="71">
        <v>322</v>
      </c>
      <c r="F34" s="72">
        <v>-50.310559006211179</v>
      </c>
      <c r="G34" s="73">
        <v>0.96429460364360442</v>
      </c>
      <c r="H34" s="74">
        <v>1.1889419676165929</v>
      </c>
      <c r="I34" s="75">
        <v>1201</v>
      </c>
      <c r="J34" s="76">
        <v>1227</v>
      </c>
      <c r="K34" s="77">
        <v>-2.1189894050529716</v>
      </c>
    </row>
    <row r="35" spans="1:11" ht="15" customHeight="1" x14ac:dyDescent="0.25">
      <c r="A35" s="146" t="s">
        <v>22</v>
      </c>
      <c r="B35" s="139">
        <v>1.8342626417996537</v>
      </c>
      <c r="C35" s="140">
        <v>2.5003064100992769</v>
      </c>
      <c r="D35" s="224">
        <v>477</v>
      </c>
      <c r="E35" s="141">
        <v>612</v>
      </c>
      <c r="F35" s="142">
        <v>-22.058823529411768</v>
      </c>
      <c r="G35" s="143">
        <v>2.1180759070872841</v>
      </c>
      <c r="H35" s="140">
        <v>2.2024980378097112</v>
      </c>
      <c r="I35" s="144">
        <v>2638</v>
      </c>
      <c r="J35" s="225">
        <v>2273</v>
      </c>
      <c r="K35" s="145">
        <v>16.058073031236248</v>
      </c>
    </row>
    <row r="36" spans="1:11" ht="15" customHeight="1" x14ac:dyDescent="0.25">
      <c r="A36" s="75" t="s">
        <v>23</v>
      </c>
      <c r="B36" s="79">
        <v>2.8302249567390887</v>
      </c>
      <c r="C36" s="74">
        <v>1.9691955713526985</v>
      </c>
      <c r="D36" s="70">
        <v>736</v>
      </c>
      <c r="E36" s="71">
        <v>482</v>
      </c>
      <c r="F36" s="72">
        <v>52.697095435684645</v>
      </c>
      <c r="G36" s="73">
        <v>2.8358772190418073</v>
      </c>
      <c r="H36" s="74">
        <v>2.2732337864943166</v>
      </c>
      <c r="I36" s="75">
        <v>3532</v>
      </c>
      <c r="J36" s="76">
        <v>2346</v>
      </c>
      <c r="K36" s="77">
        <v>50.554134697357199</v>
      </c>
    </row>
    <row r="37" spans="1:11" ht="15" customHeight="1" x14ac:dyDescent="0.25">
      <c r="A37" s="144" t="s">
        <v>24</v>
      </c>
      <c r="B37" s="139">
        <v>1.4151124783695443</v>
      </c>
      <c r="C37" s="140">
        <v>2.0141357192466396</v>
      </c>
      <c r="D37" s="224">
        <v>368</v>
      </c>
      <c r="E37" s="141">
        <v>493</v>
      </c>
      <c r="F37" s="142">
        <v>-25.354969574036517</v>
      </c>
      <c r="G37" s="143">
        <v>1.7455257854464581</v>
      </c>
      <c r="H37" s="140">
        <v>1.7141306770283236</v>
      </c>
      <c r="I37" s="144">
        <v>2174</v>
      </c>
      <c r="J37" s="225">
        <v>1769</v>
      </c>
      <c r="K37" s="145">
        <v>22.894290559638208</v>
      </c>
    </row>
    <row r="38" spans="1:11" ht="15" customHeight="1" x14ac:dyDescent="0.25">
      <c r="A38" s="75" t="s">
        <v>25</v>
      </c>
      <c r="B38" s="79">
        <v>3.4877908094597192</v>
      </c>
      <c r="C38" s="74">
        <v>4.7759120807288475</v>
      </c>
      <c r="D38" s="70">
        <v>907</v>
      </c>
      <c r="E38" s="71">
        <v>1169</v>
      </c>
      <c r="F38" s="72">
        <v>-22.412318220701451</v>
      </c>
      <c r="G38" s="73">
        <v>3.5119272242607207</v>
      </c>
      <c r="H38" s="74">
        <v>4.7092566932490962</v>
      </c>
      <c r="I38" s="75">
        <v>4374</v>
      </c>
      <c r="J38" s="76">
        <v>4860</v>
      </c>
      <c r="K38" s="77">
        <v>-10</v>
      </c>
    </row>
    <row r="39" spans="1:11" ht="15" customHeight="1" x14ac:dyDescent="0.25">
      <c r="A39" s="146" t="s">
        <v>76</v>
      </c>
      <c r="B39" s="139">
        <v>5.8450298019611617</v>
      </c>
      <c r="C39" s="140">
        <v>4.4000490256158837</v>
      </c>
      <c r="D39" s="224">
        <v>1520</v>
      </c>
      <c r="E39" s="141">
        <v>1077</v>
      </c>
      <c r="F39" s="142">
        <v>41.132776230269258</v>
      </c>
      <c r="G39" s="143">
        <v>5.9937212457947604</v>
      </c>
      <c r="H39" s="140">
        <v>5.1617716882588347</v>
      </c>
      <c r="I39" s="144">
        <v>7465</v>
      </c>
      <c r="J39" s="225">
        <v>5327</v>
      </c>
      <c r="K39" s="145">
        <v>40.135160503097438</v>
      </c>
    </row>
    <row r="40" spans="1:11" ht="15" customHeight="1" x14ac:dyDescent="0.25">
      <c r="A40" s="75" t="s">
        <v>41</v>
      </c>
      <c r="B40" s="79">
        <v>6.756393001345895</v>
      </c>
      <c r="C40" s="74">
        <v>8.2322180005719652</v>
      </c>
      <c r="D40" s="70">
        <v>1757</v>
      </c>
      <c r="E40" s="71">
        <v>2015</v>
      </c>
      <c r="F40" s="72">
        <v>-12.803970223325067</v>
      </c>
      <c r="G40" s="73">
        <v>7.8227496447124372</v>
      </c>
      <c r="H40" s="74">
        <v>8.1326731330122772</v>
      </c>
      <c r="I40" s="75">
        <v>9743</v>
      </c>
      <c r="J40" s="76">
        <v>8393</v>
      </c>
      <c r="K40" s="77">
        <v>16.084832598594062</v>
      </c>
    </row>
    <row r="41" spans="1:11" ht="15" customHeight="1" x14ac:dyDescent="0.25">
      <c r="A41" s="144" t="s">
        <v>26</v>
      </c>
      <c r="B41" s="139">
        <v>0.11536243030186503</v>
      </c>
      <c r="C41" s="140">
        <v>0.1879315275564816</v>
      </c>
      <c r="D41" s="224">
        <v>30</v>
      </c>
      <c r="E41" s="141">
        <v>46</v>
      </c>
      <c r="F41" s="142">
        <v>-34.782608695652172</v>
      </c>
      <c r="G41" s="143">
        <v>0.14291793459497218</v>
      </c>
      <c r="H41" s="140">
        <v>0.18992064030387304</v>
      </c>
      <c r="I41" s="144">
        <v>178</v>
      </c>
      <c r="J41" s="225">
        <v>196</v>
      </c>
      <c r="K41" s="145">
        <v>-9.183673469387756</v>
      </c>
    </row>
    <row r="42" spans="1:11" ht="15" customHeight="1" x14ac:dyDescent="0.25">
      <c r="A42" s="75" t="s">
        <v>44</v>
      </c>
      <c r="B42" s="79">
        <v>7.6908286867910019E-3</v>
      </c>
      <c r="C42" s="74">
        <v>8.170935980716592E-3</v>
      </c>
      <c r="D42" s="70">
        <v>2</v>
      </c>
      <c r="E42" s="71">
        <v>2</v>
      </c>
      <c r="F42" s="72">
        <v>0</v>
      </c>
      <c r="G42" s="73">
        <v>9.6349169389868886E-3</v>
      </c>
      <c r="H42" s="74">
        <v>4.8449142934661486E-3</v>
      </c>
      <c r="I42" s="75">
        <v>12</v>
      </c>
      <c r="J42" s="76">
        <v>5</v>
      </c>
      <c r="K42" s="77">
        <v>140</v>
      </c>
    </row>
    <row r="43" spans="1:11" ht="15" customHeight="1" x14ac:dyDescent="0.25">
      <c r="A43" s="146" t="s">
        <v>27</v>
      </c>
      <c r="B43" s="139">
        <v>0.96519900019227078</v>
      </c>
      <c r="C43" s="140">
        <v>0.9805123176859909</v>
      </c>
      <c r="D43" s="224">
        <v>251</v>
      </c>
      <c r="E43" s="141">
        <v>240</v>
      </c>
      <c r="F43" s="142">
        <v>4.5833333333333286</v>
      </c>
      <c r="G43" s="143">
        <v>0.7780195428231913</v>
      </c>
      <c r="H43" s="140">
        <v>0.77421730409589051</v>
      </c>
      <c r="I43" s="144">
        <v>969</v>
      </c>
      <c r="J43" s="225">
        <v>799</v>
      </c>
      <c r="K43" s="145">
        <v>21.276595744680847</v>
      </c>
    </row>
    <row r="44" spans="1:11" ht="15" customHeight="1" x14ac:dyDescent="0.25">
      <c r="A44" s="75" t="s">
        <v>28</v>
      </c>
      <c r="B44" s="79">
        <v>2.0726783310901751</v>
      </c>
      <c r="C44" s="74">
        <v>2.4226825182824694</v>
      </c>
      <c r="D44" s="70">
        <v>539</v>
      </c>
      <c r="E44" s="71">
        <v>593</v>
      </c>
      <c r="F44" s="72">
        <v>-9.1062394603710004</v>
      </c>
      <c r="G44" s="73">
        <v>2.3067596971424442</v>
      </c>
      <c r="H44" s="74">
        <v>1.762579819962985</v>
      </c>
      <c r="I44" s="75">
        <v>2873</v>
      </c>
      <c r="J44" s="76">
        <v>1819</v>
      </c>
      <c r="K44" s="77">
        <v>57.943925233644848</v>
      </c>
    </row>
    <row r="45" spans="1:11" ht="15" customHeight="1" x14ac:dyDescent="0.25">
      <c r="A45" s="144" t="s">
        <v>78</v>
      </c>
      <c r="B45" s="139">
        <v>4.9875024033839646</v>
      </c>
      <c r="C45" s="140">
        <v>1.9977938472852064</v>
      </c>
      <c r="D45" s="224">
        <v>1297</v>
      </c>
      <c r="E45" s="141">
        <v>489</v>
      </c>
      <c r="F45" s="142">
        <v>165.23517382413087</v>
      </c>
      <c r="G45" s="143">
        <v>1.8242109404481843</v>
      </c>
      <c r="H45" s="140">
        <v>1.8778887801474791</v>
      </c>
      <c r="I45" s="144">
        <v>2272</v>
      </c>
      <c r="J45" s="225">
        <v>1938</v>
      </c>
      <c r="K45" s="145">
        <v>17.234262125902987</v>
      </c>
    </row>
    <row r="46" spans="1:11" ht="15" customHeight="1" x14ac:dyDescent="0.25">
      <c r="A46" s="75" t="s">
        <v>79</v>
      </c>
      <c r="B46" s="79">
        <v>3.9261680446068064</v>
      </c>
      <c r="C46" s="74">
        <v>4.0446133104547126</v>
      </c>
      <c r="D46" s="70">
        <v>1021</v>
      </c>
      <c r="E46" s="71">
        <v>990</v>
      </c>
      <c r="F46" s="72">
        <v>3.131313131313135</v>
      </c>
      <c r="G46" s="73">
        <v>4.2947642255534051</v>
      </c>
      <c r="H46" s="74">
        <v>4.0077131035551981</v>
      </c>
      <c r="I46" s="75">
        <v>5349</v>
      </c>
      <c r="J46" s="76">
        <v>4136</v>
      </c>
      <c r="K46" s="77">
        <v>29.327852998065765</v>
      </c>
    </row>
    <row r="47" spans="1:11" ht="15" customHeight="1" x14ac:dyDescent="0.25">
      <c r="A47" s="146" t="s">
        <v>80</v>
      </c>
      <c r="B47" s="139">
        <v>13.301288213805037</v>
      </c>
      <c r="C47" s="140">
        <v>11.610900028598275</v>
      </c>
      <c r="D47" s="224">
        <v>3459</v>
      </c>
      <c r="E47" s="141">
        <v>2842</v>
      </c>
      <c r="F47" s="142">
        <v>21.710063335679095</v>
      </c>
      <c r="G47" s="143">
        <v>10.990228588404378</v>
      </c>
      <c r="H47" s="140">
        <v>11.218883537950214</v>
      </c>
      <c r="I47" s="144">
        <v>13688</v>
      </c>
      <c r="J47" s="225">
        <v>11578</v>
      </c>
      <c r="K47" s="145">
        <v>18.224218345137331</v>
      </c>
    </row>
    <row r="48" spans="1:11" ht="15" customHeight="1" x14ac:dyDescent="0.25">
      <c r="A48" s="75" t="s">
        <v>81</v>
      </c>
      <c r="B48" s="79">
        <v>2.7686983272447607</v>
      </c>
      <c r="C48" s="74">
        <v>3.3378273481227274</v>
      </c>
      <c r="D48" s="70">
        <v>720</v>
      </c>
      <c r="E48" s="71">
        <v>817</v>
      </c>
      <c r="F48" s="72">
        <v>-11.872705018359852</v>
      </c>
      <c r="G48" s="73">
        <v>3.3192288854809826</v>
      </c>
      <c r="H48" s="74">
        <v>3.5280665885020497</v>
      </c>
      <c r="I48" s="75">
        <v>4134</v>
      </c>
      <c r="J48" s="76">
        <v>3641</v>
      </c>
      <c r="K48" s="77">
        <v>13.540236198846472</v>
      </c>
    </row>
    <row r="49" spans="1:26" ht="3" customHeight="1" x14ac:dyDescent="0.25">
      <c r="A49" s="226"/>
      <c r="B49" s="227"/>
      <c r="C49" s="228"/>
      <c r="D49" s="229"/>
      <c r="E49" s="230"/>
      <c r="F49" s="231"/>
      <c r="G49" s="232"/>
      <c r="H49" s="228"/>
      <c r="I49" s="226"/>
      <c r="J49" s="233"/>
      <c r="K49" s="234"/>
    </row>
    <row r="50" spans="1:26" ht="15" customHeight="1" x14ac:dyDescent="0.25">
      <c r="A50" s="146" t="s">
        <v>29</v>
      </c>
      <c r="B50" s="139">
        <v>0.89982695635454724</v>
      </c>
      <c r="C50" s="140">
        <v>0.55970911467908657</v>
      </c>
      <c r="D50" s="224">
        <v>234</v>
      </c>
      <c r="E50" s="141">
        <v>137</v>
      </c>
      <c r="F50" s="142">
        <v>70.802919708029208</v>
      </c>
      <c r="G50" s="143">
        <v>0.98436734726649378</v>
      </c>
      <c r="H50" s="140">
        <v>0.68022596680264724</v>
      </c>
      <c r="I50" s="144">
        <v>1226</v>
      </c>
      <c r="J50" s="225">
        <v>702</v>
      </c>
      <c r="K50" s="145">
        <v>74.643874643874653</v>
      </c>
    </row>
    <row r="51" spans="1:26" s="1" customFormat="1" ht="3" customHeight="1" x14ac:dyDescent="0.25">
      <c r="A51" s="235"/>
      <c r="B51" s="236"/>
      <c r="C51" s="237"/>
      <c r="D51" s="238"/>
      <c r="E51" s="239"/>
      <c r="F51" s="240"/>
      <c r="G51" s="241"/>
      <c r="H51" s="237"/>
      <c r="I51" s="242"/>
      <c r="J51" s="243"/>
      <c r="K51" s="244"/>
    </row>
    <row r="52" spans="1:26" s="108" customFormat="1" ht="20.100000000000001" customHeight="1" x14ac:dyDescent="0.2">
      <c r="A52" s="203" t="s">
        <v>30</v>
      </c>
      <c r="B52" s="204">
        <v>100.00000000000001</v>
      </c>
      <c r="C52" s="205">
        <v>99.999999999999986</v>
      </c>
      <c r="D52" s="206">
        <v>26005</v>
      </c>
      <c r="E52" s="207">
        <v>24477</v>
      </c>
      <c r="F52" s="208">
        <v>6.2425950892674678</v>
      </c>
      <c r="G52" s="209">
        <v>100</v>
      </c>
      <c r="H52" s="205">
        <v>100</v>
      </c>
      <c r="I52" s="210">
        <v>124547</v>
      </c>
      <c r="J52" s="207">
        <v>103201</v>
      </c>
      <c r="K52" s="211">
        <v>20.683908101665693</v>
      </c>
    </row>
    <row r="53" spans="1:26" ht="3" customHeight="1" x14ac:dyDescent="0.2">
      <c r="A53" s="235"/>
      <c r="B53" s="235"/>
      <c r="C53" s="245"/>
      <c r="D53" s="238"/>
      <c r="E53" s="239"/>
      <c r="F53" s="240"/>
      <c r="G53" s="246"/>
      <c r="H53" s="246"/>
      <c r="I53" s="242"/>
      <c r="J53" s="239"/>
      <c r="K53" s="244"/>
    </row>
    <row r="54" spans="1:26" ht="15" customHeight="1" x14ac:dyDescent="0.25">
      <c r="A54" s="247" t="s">
        <v>34</v>
      </c>
      <c r="B54" s="248">
        <v>45.998846375696985</v>
      </c>
      <c r="C54" s="174">
        <v>48.670180169138376</v>
      </c>
      <c r="D54" s="249">
        <v>11962</v>
      </c>
      <c r="E54" s="173">
        <v>11913</v>
      </c>
      <c r="F54" s="250">
        <v>0.41131536976412519</v>
      </c>
      <c r="G54" s="251">
        <v>47.467221209663826</v>
      </c>
      <c r="H54" s="252">
        <v>51.458803693762654</v>
      </c>
      <c r="I54" s="253">
        <v>59119</v>
      </c>
      <c r="J54" s="254">
        <v>53106</v>
      </c>
      <c r="K54" s="175">
        <v>11.322637743381165</v>
      </c>
    </row>
    <row r="55" spans="1:26" ht="15" customHeight="1" x14ac:dyDescent="0.25">
      <c r="A55" s="185" t="s">
        <v>67</v>
      </c>
      <c r="B55" s="86">
        <v>43.076331474716397</v>
      </c>
      <c r="C55" s="121">
        <v>56.412142010867349</v>
      </c>
      <c r="D55" s="186">
        <v>11202</v>
      </c>
      <c r="E55" s="255">
        <v>13808</v>
      </c>
      <c r="F55" s="90">
        <v>-18.873117033603705</v>
      </c>
      <c r="G55" s="86">
        <v>45.459946847374887</v>
      </c>
      <c r="H55" s="181">
        <v>55.200046511177213</v>
      </c>
      <c r="I55" s="106">
        <v>56619</v>
      </c>
      <c r="J55" s="256">
        <v>56967</v>
      </c>
      <c r="K55" s="93">
        <v>-0.61087998314813774</v>
      </c>
    </row>
    <row r="56" spans="1:26" ht="15" customHeight="1" x14ac:dyDescent="0.25">
      <c r="A56" s="109" t="s">
        <v>38</v>
      </c>
      <c r="B56" s="177">
        <v>13.458950201884253</v>
      </c>
      <c r="C56" s="118">
        <v>21.305715569718512</v>
      </c>
      <c r="D56" s="111">
        <v>3500</v>
      </c>
      <c r="E56" s="112">
        <v>5215</v>
      </c>
      <c r="F56" s="113">
        <v>-32.885906040268452</v>
      </c>
      <c r="G56" s="114">
        <v>15.554770488249417</v>
      </c>
      <c r="H56" s="110">
        <v>23.19744963711592</v>
      </c>
      <c r="I56" s="115">
        <v>19373</v>
      </c>
      <c r="J56" s="116">
        <v>23940</v>
      </c>
      <c r="K56" s="117">
        <v>-19.076858813700923</v>
      </c>
      <c r="Z56" s="55"/>
    </row>
    <row r="57" spans="1:26" ht="15" customHeight="1" x14ac:dyDescent="0.25">
      <c r="A57" s="146" t="s">
        <v>75</v>
      </c>
      <c r="B57" s="139">
        <v>20.334551047875411</v>
      </c>
      <c r="C57" s="257">
        <v>12.101156187441271</v>
      </c>
      <c r="D57" s="224">
        <v>5288</v>
      </c>
      <c r="E57" s="141">
        <v>2962</v>
      </c>
      <c r="F57" s="142">
        <v>78.528021607022282</v>
      </c>
      <c r="G57" s="143">
        <v>20.633174624840422</v>
      </c>
      <c r="H57" s="140">
        <v>11.436904681156189</v>
      </c>
      <c r="I57" s="144">
        <v>25698</v>
      </c>
      <c r="J57" s="225">
        <v>11803</v>
      </c>
      <c r="K57" s="145">
        <v>117.72430737947982</v>
      </c>
      <c r="Z57" s="55"/>
    </row>
    <row r="58" spans="1:26" ht="15" customHeight="1" x14ac:dyDescent="0.25">
      <c r="A58" s="94" t="s">
        <v>77</v>
      </c>
      <c r="B58" s="86">
        <v>8.7906171890021145</v>
      </c>
      <c r="C58" s="103">
        <v>4.3877926216448095</v>
      </c>
      <c r="D58" s="88">
        <v>2286</v>
      </c>
      <c r="E58" s="89">
        <v>1074</v>
      </c>
      <c r="F58" s="90">
        <v>112.84916201117318</v>
      </c>
      <c r="G58" s="91">
        <v>8.3149333183456857</v>
      </c>
      <c r="H58" s="92">
        <v>4.2732144068371429</v>
      </c>
      <c r="I58" s="85">
        <v>10356</v>
      </c>
      <c r="J58" s="258">
        <v>4410</v>
      </c>
      <c r="K58" s="93">
        <v>134.82993197278913</v>
      </c>
      <c r="Z58" s="55"/>
    </row>
    <row r="59" spans="1:26" ht="15" customHeight="1" x14ac:dyDescent="0.25">
      <c r="A59" s="146" t="s">
        <v>35</v>
      </c>
      <c r="B59" s="139">
        <v>14.189578927129398</v>
      </c>
      <c r="C59" s="257">
        <v>5.5031253830126241</v>
      </c>
      <c r="D59" s="224">
        <v>3690</v>
      </c>
      <c r="E59" s="141">
        <v>1347</v>
      </c>
      <c r="F59" s="142">
        <v>173.94209354120267</v>
      </c>
      <c r="G59" s="143">
        <v>9.8910451476149568</v>
      </c>
      <c r="H59" s="140">
        <v>5.5115745002470904</v>
      </c>
      <c r="I59" s="144">
        <v>12319</v>
      </c>
      <c r="J59" s="225">
        <v>5688</v>
      </c>
      <c r="K59" s="145">
        <v>116.5787623066104</v>
      </c>
      <c r="Z59" s="55"/>
    </row>
    <row r="60" spans="1:26" ht="15" customHeight="1" x14ac:dyDescent="0.25">
      <c r="A60" s="94" t="s">
        <v>36</v>
      </c>
      <c r="B60" s="86">
        <v>0.11536243030186503</v>
      </c>
      <c r="C60" s="103">
        <v>0.28189729133472241</v>
      </c>
      <c r="D60" s="88">
        <v>30</v>
      </c>
      <c r="E60" s="89">
        <v>69</v>
      </c>
      <c r="F60" s="90">
        <v>-56.521739130434781</v>
      </c>
      <c r="G60" s="91">
        <v>0.11802773250258938</v>
      </c>
      <c r="H60" s="92">
        <v>0.35852365771649497</v>
      </c>
      <c r="I60" s="85">
        <v>147</v>
      </c>
      <c r="J60" s="258">
        <v>370</v>
      </c>
      <c r="K60" s="93">
        <v>-60.270270270270267</v>
      </c>
      <c r="M60" s="37"/>
      <c r="Z60" s="55"/>
    </row>
    <row r="61" spans="1:26" ht="15" customHeight="1" x14ac:dyDescent="0.25">
      <c r="A61" s="146" t="s">
        <v>37</v>
      </c>
      <c r="B61" s="139">
        <v>3.4608729090559509E-2</v>
      </c>
      <c r="C61" s="257">
        <v>0</v>
      </c>
      <c r="D61" s="224">
        <v>9</v>
      </c>
      <c r="E61" s="141">
        <v>0</v>
      </c>
      <c r="F61" s="142" t="s">
        <v>31</v>
      </c>
      <c r="G61" s="143">
        <v>2.4890202092382796E-2</v>
      </c>
      <c r="H61" s="140">
        <v>1.8410674315171367E-2</v>
      </c>
      <c r="I61" s="144">
        <v>31</v>
      </c>
      <c r="J61" s="225">
        <v>19</v>
      </c>
      <c r="K61" s="145">
        <v>63.15789473684211</v>
      </c>
      <c r="Z61" s="55"/>
    </row>
    <row r="62" spans="1:26" ht="15" customHeight="1" x14ac:dyDescent="0.25">
      <c r="A62" s="190" t="s">
        <v>68</v>
      </c>
      <c r="B62" s="191">
        <v>43.464718323399346</v>
      </c>
      <c r="C62" s="200">
        <v>22.282142419414143</v>
      </c>
      <c r="D62" s="193">
        <v>11303</v>
      </c>
      <c r="E62" s="194">
        <v>5454</v>
      </c>
      <c r="F62" s="195">
        <v>107.24239090575722</v>
      </c>
      <c r="G62" s="196">
        <v>38.985282664375696</v>
      </c>
      <c r="H62" s="192">
        <v>21.602503851706864</v>
      </c>
      <c r="I62" s="197">
        <v>48555</v>
      </c>
      <c r="J62" s="198">
        <v>22294</v>
      </c>
      <c r="K62" s="199">
        <v>117.79402529828653</v>
      </c>
      <c r="Z62" s="55"/>
    </row>
    <row r="63" spans="1:26" ht="15" customHeight="1" x14ac:dyDescent="0.25">
      <c r="A63" s="259" t="s">
        <v>46</v>
      </c>
      <c r="B63" s="260"/>
      <c r="C63" s="261"/>
      <c r="D63" s="262"/>
      <c r="E63" s="263"/>
      <c r="F63" s="264"/>
      <c r="G63" s="232"/>
      <c r="H63" s="228"/>
      <c r="I63" s="265"/>
      <c r="J63" s="266"/>
      <c r="K63" s="234"/>
      <c r="Z63" s="55"/>
    </row>
    <row r="64" spans="1:26" s="1" customFormat="1" x14ac:dyDescent="0.2">
      <c r="A64" s="267" t="s">
        <v>65</v>
      </c>
      <c r="B64" s="267"/>
      <c r="C64" s="267"/>
      <c r="D64" s="267"/>
      <c r="E64" s="267"/>
      <c r="F64" s="267"/>
      <c r="G64" s="267"/>
      <c r="H64" s="267"/>
      <c r="I64" s="268"/>
      <c r="J64" s="268"/>
      <c r="K64" s="269"/>
    </row>
    <row r="65" spans="1:26" ht="12.75" customHeight="1" x14ac:dyDescent="0.2">
      <c r="A65" s="1"/>
      <c r="B65" s="1"/>
      <c r="C65" s="1"/>
      <c r="D65" s="37"/>
      <c r="E65" s="37"/>
      <c r="F65" s="6"/>
      <c r="G65" s="6"/>
      <c r="H65" s="6"/>
      <c r="I65" s="37"/>
      <c r="J65" s="37"/>
      <c r="K65" s="1"/>
      <c r="Z65" s="55"/>
    </row>
  </sheetData>
  <mergeCells count="3">
    <mergeCell ref="I6:K6"/>
    <mergeCell ref="B8:C8"/>
    <mergeCell ref="G8:H8"/>
  </mergeCells>
  <pageMargins left="0.59" right="0.12" top="0.43" bottom="0.43" header="0.43" footer="0.43"/>
  <pageSetup paperSize="9" scale="8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886A8-E9F1-446B-81E4-414AA48B6A06}">
  <sheetPr>
    <pageSetUpPr fitToPage="1"/>
  </sheetPr>
  <dimension ref="A1:K70"/>
  <sheetViews>
    <sheetView topLeftCell="A34" workbookViewId="0">
      <selection activeCell="C49" sqref="C49"/>
    </sheetView>
  </sheetViews>
  <sheetFormatPr baseColWidth="10" defaultRowHeight="17.25" customHeight="1" x14ac:dyDescent="0.2"/>
  <cols>
    <col min="1" max="1" width="30" style="274" customWidth="1"/>
    <col min="2" max="11" width="14.28515625" style="274" customWidth="1"/>
    <col min="12" max="16384" width="11.42578125" style="274"/>
  </cols>
  <sheetData>
    <row r="1" spans="1:11" s="271" customFormat="1" ht="80.25" customHeight="1" x14ac:dyDescent="0.2">
      <c r="A1" s="502" t="s">
        <v>86</v>
      </c>
      <c r="B1" s="502"/>
      <c r="C1" s="502"/>
      <c r="D1" s="502"/>
      <c r="E1" s="502"/>
      <c r="F1" s="502"/>
      <c r="G1" s="502"/>
      <c r="H1" s="502"/>
      <c r="I1" s="270"/>
    </row>
    <row r="2" spans="1:11" s="271" customFormat="1" ht="17.25" customHeight="1" x14ac:dyDescent="0.2">
      <c r="C2" s="272"/>
      <c r="D2" s="272"/>
      <c r="E2" s="272"/>
      <c r="F2" s="272"/>
      <c r="G2" s="272"/>
    </row>
    <row r="3" spans="1:11" s="271" customFormat="1" ht="17.25" customHeight="1" x14ac:dyDescent="0.2">
      <c r="A3" s="271" t="s">
        <v>49</v>
      </c>
      <c r="B3" s="272"/>
      <c r="C3" s="272"/>
      <c r="D3" s="272"/>
      <c r="E3" s="272"/>
      <c r="F3" s="272"/>
      <c r="G3" s="272"/>
      <c r="K3" s="273" t="s">
        <v>87</v>
      </c>
    </row>
    <row r="4" spans="1:11" s="271" customFormat="1" ht="17.25" customHeight="1" x14ac:dyDescent="0.2">
      <c r="A4" s="271" t="s">
        <v>50</v>
      </c>
      <c r="B4" s="272"/>
      <c r="C4" s="272"/>
      <c r="D4" s="272"/>
      <c r="E4" s="272"/>
      <c r="F4" s="272"/>
      <c r="G4" s="272"/>
    </row>
    <row r="5" spans="1:11" s="271" customFormat="1" ht="17.25" customHeight="1" x14ac:dyDescent="0.2">
      <c r="B5" s="272"/>
      <c r="C5" s="272"/>
      <c r="D5" s="272"/>
      <c r="E5" s="272"/>
      <c r="F5" s="272"/>
      <c r="G5" s="272"/>
    </row>
    <row r="6" spans="1:11" ht="17.25" customHeight="1" x14ac:dyDescent="0.2">
      <c r="B6" s="275"/>
      <c r="C6" s="275"/>
      <c r="D6" s="275"/>
      <c r="E6" s="275"/>
      <c r="F6" s="275"/>
      <c r="G6" s="275"/>
    </row>
    <row r="7" spans="1:11" s="276" customFormat="1" ht="17.25" customHeight="1" x14ac:dyDescent="0.2">
      <c r="B7" s="503" t="s">
        <v>88</v>
      </c>
      <c r="C7" s="503"/>
      <c r="G7" s="503" t="s">
        <v>88</v>
      </c>
      <c r="H7" s="503"/>
    </row>
    <row r="8" spans="1:11" s="276" customFormat="1" ht="17.25" customHeight="1" x14ac:dyDescent="0.2">
      <c r="B8" s="503" t="s">
        <v>89</v>
      </c>
      <c r="C8" s="503"/>
      <c r="G8" s="503" t="s">
        <v>89</v>
      </c>
      <c r="H8" s="503"/>
    </row>
    <row r="9" spans="1:11" s="276" customFormat="1" ht="17.25" customHeight="1" x14ac:dyDescent="0.2">
      <c r="A9" s="277" t="s">
        <v>90</v>
      </c>
      <c r="B9" s="278" t="s">
        <v>91</v>
      </c>
      <c r="C9" s="279" t="s">
        <v>92</v>
      </c>
      <c r="D9" s="280" t="s">
        <v>91</v>
      </c>
      <c r="E9" s="281" t="s">
        <v>92</v>
      </c>
      <c r="F9" s="280" t="s">
        <v>3</v>
      </c>
      <c r="G9" s="278" t="s">
        <v>93</v>
      </c>
      <c r="H9" s="279" t="s">
        <v>94</v>
      </c>
      <c r="I9" s="280" t="s">
        <v>93</v>
      </c>
      <c r="J9" s="281" t="s">
        <v>94</v>
      </c>
      <c r="K9" s="280" t="s">
        <v>3</v>
      </c>
    </row>
    <row r="10" spans="1:11" ht="17.25" customHeight="1" x14ac:dyDescent="0.2">
      <c r="A10" s="282" t="s">
        <v>4</v>
      </c>
      <c r="B10" s="283">
        <v>0.54577283492946138</v>
      </c>
      <c r="C10" s="284">
        <v>0.72434963120003526</v>
      </c>
      <c r="D10" s="285">
        <v>106</v>
      </c>
      <c r="E10" s="286">
        <v>164</v>
      </c>
      <c r="F10" s="287">
        <v>-35.365853658536587</v>
      </c>
      <c r="G10" s="283">
        <v>0.610548104105745</v>
      </c>
      <c r="H10" s="284">
        <v>0.78431684175394534</v>
      </c>
      <c r="I10" s="285">
        <v>879</v>
      </c>
      <c r="J10" s="286">
        <v>987</v>
      </c>
      <c r="K10" s="287">
        <v>-10.94224924012158</v>
      </c>
    </row>
    <row r="11" spans="1:11" ht="17.25" customHeight="1" x14ac:dyDescent="0.2">
      <c r="A11" s="274" t="s">
        <v>39</v>
      </c>
      <c r="B11" s="288">
        <v>2.5744001647616106E-2</v>
      </c>
      <c r="C11" s="289">
        <v>3.5334128351221239E-2</v>
      </c>
      <c r="D11" s="290">
        <v>5</v>
      </c>
      <c r="E11" s="291">
        <v>8</v>
      </c>
      <c r="F11" s="292">
        <v>-37.5</v>
      </c>
      <c r="G11" s="288">
        <v>3.3340510804409279E-2</v>
      </c>
      <c r="H11" s="289">
        <v>4.2116304572400308E-2</v>
      </c>
      <c r="I11" s="290">
        <v>48</v>
      </c>
      <c r="J11" s="291">
        <v>53</v>
      </c>
      <c r="K11" s="292">
        <v>-9.433962264150944</v>
      </c>
    </row>
    <row r="12" spans="1:11" ht="17.25" customHeight="1" x14ac:dyDescent="0.2">
      <c r="A12" s="282" t="s">
        <v>5</v>
      </c>
      <c r="B12" s="283">
        <v>8.238080527237153E-2</v>
      </c>
      <c r="C12" s="284">
        <v>5.3001192526831852E-2</v>
      </c>
      <c r="D12" s="285">
        <v>16</v>
      </c>
      <c r="E12" s="286">
        <v>12</v>
      </c>
      <c r="F12" s="287">
        <v>33.333333333333329</v>
      </c>
      <c r="G12" s="283">
        <v>8.3351277011023212E-2</v>
      </c>
      <c r="H12" s="284">
        <v>4.688418810889846E-2</v>
      </c>
      <c r="I12" s="285">
        <v>120</v>
      </c>
      <c r="J12" s="286">
        <v>59</v>
      </c>
      <c r="K12" s="287">
        <v>103.38983050847457</v>
      </c>
    </row>
    <row r="13" spans="1:11" ht="17.25" customHeight="1" x14ac:dyDescent="0.2">
      <c r="A13" s="274" t="s">
        <v>6</v>
      </c>
      <c r="B13" s="288">
        <v>7.0796004530944288</v>
      </c>
      <c r="C13" s="289">
        <v>7.0844927344198574</v>
      </c>
      <c r="D13" s="290">
        <v>1375</v>
      </c>
      <c r="E13" s="291">
        <v>1604</v>
      </c>
      <c r="F13" s="292">
        <v>-14.276807980049874</v>
      </c>
      <c r="G13" s="288">
        <v>7.3467204745466042</v>
      </c>
      <c r="H13" s="289">
        <v>5.8907201093434631</v>
      </c>
      <c r="I13" s="290">
        <v>10577</v>
      </c>
      <c r="J13" s="291">
        <v>7413</v>
      </c>
      <c r="K13" s="292">
        <v>42.681775259678943</v>
      </c>
    </row>
    <row r="14" spans="1:11" ht="17.25" customHeight="1" x14ac:dyDescent="0.2">
      <c r="A14" s="282" t="s">
        <v>7</v>
      </c>
      <c r="B14" s="283">
        <v>8.7890021624961392</v>
      </c>
      <c r="C14" s="284">
        <v>8.2107680756150359</v>
      </c>
      <c r="D14" s="285">
        <v>1707</v>
      </c>
      <c r="E14" s="286">
        <v>1859</v>
      </c>
      <c r="F14" s="287">
        <v>-8.1764389456697142</v>
      </c>
      <c r="G14" s="283">
        <v>8.8755218137237879</v>
      </c>
      <c r="H14" s="284">
        <v>9.097121787638466</v>
      </c>
      <c r="I14" s="285">
        <v>12778</v>
      </c>
      <c r="J14" s="286">
        <v>11448</v>
      </c>
      <c r="K14" s="287">
        <v>11.617749825296995</v>
      </c>
    </row>
    <row r="15" spans="1:11" ht="17.25" customHeight="1" x14ac:dyDescent="0.2">
      <c r="A15" s="274" t="s">
        <v>8</v>
      </c>
      <c r="B15" s="288">
        <v>1.5446400988569663E-2</v>
      </c>
      <c r="C15" s="289">
        <v>4.4167660439026549E-3</v>
      </c>
      <c r="D15" s="290">
        <v>3</v>
      </c>
      <c r="E15" s="291">
        <v>1</v>
      </c>
      <c r="F15" s="292">
        <v>200</v>
      </c>
      <c r="G15" s="288">
        <v>3.2645916829317424E-2</v>
      </c>
      <c r="H15" s="289">
        <v>1.9866181402075619E-2</v>
      </c>
      <c r="I15" s="290">
        <v>47</v>
      </c>
      <c r="J15" s="291">
        <v>25</v>
      </c>
      <c r="K15" s="292">
        <v>88</v>
      </c>
    </row>
    <row r="16" spans="1:11" ht="17.25" customHeight="1" x14ac:dyDescent="0.2">
      <c r="A16" s="282" t="s">
        <v>9</v>
      </c>
      <c r="B16" s="283">
        <v>1.1584800741427248</v>
      </c>
      <c r="C16" s="284">
        <v>1.3559471754781149</v>
      </c>
      <c r="D16" s="285">
        <v>225</v>
      </c>
      <c r="E16" s="286">
        <v>307</v>
      </c>
      <c r="F16" s="287">
        <v>-26.710097719869708</v>
      </c>
      <c r="G16" s="283">
        <v>1.4398933103654259</v>
      </c>
      <c r="H16" s="284">
        <v>1.4534098313758523</v>
      </c>
      <c r="I16" s="285">
        <v>2073</v>
      </c>
      <c r="J16" s="286">
        <v>1829</v>
      </c>
      <c r="K16" s="287">
        <v>13.340623291416073</v>
      </c>
    </row>
    <row r="17" spans="1:11" ht="17.25" customHeight="1" x14ac:dyDescent="0.2">
      <c r="A17" s="274" t="s">
        <v>10</v>
      </c>
      <c r="B17" s="288">
        <v>3.2128514056224895</v>
      </c>
      <c r="C17" s="289">
        <v>2.3099686409610887</v>
      </c>
      <c r="D17" s="290">
        <v>624</v>
      </c>
      <c r="E17" s="291">
        <v>523</v>
      </c>
      <c r="F17" s="292">
        <v>19.311663479923517</v>
      </c>
      <c r="G17" s="288">
        <v>2.2852141780522195</v>
      </c>
      <c r="H17" s="289">
        <v>2.6501485990368874</v>
      </c>
      <c r="I17" s="290">
        <v>3290</v>
      </c>
      <c r="J17" s="291">
        <v>3335</v>
      </c>
      <c r="K17" s="292">
        <v>-1.3493253373313343</v>
      </c>
    </row>
    <row r="18" spans="1:11" ht="17.25" customHeight="1" x14ac:dyDescent="0.2">
      <c r="A18" s="282" t="s">
        <v>40</v>
      </c>
      <c r="B18" s="283">
        <v>0.1235712079085573</v>
      </c>
      <c r="C18" s="284">
        <v>0.24292213241464602</v>
      </c>
      <c r="D18" s="285">
        <v>24</v>
      </c>
      <c r="E18" s="286">
        <v>55</v>
      </c>
      <c r="F18" s="287">
        <v>-56.36363636363636</v>
      </c>
      <c r="G18" s="283">
        <v>0.16392417812167898</v>
      </c>
      <c r="H18" s="284">
        <v>0.25587641645873399</v>
      </c>
      <c r="I18" s="285">
        <v>236</v>
      </c>
      <c r="J18" s="286">
        <v>322</v>
      </c>
      <c r="K18" s="287">
        <v>-26.70807453416149</v>
      </c>
    </row>
    <row r="19" spans="1:11" ht="17.25" customHeight="1" x14ac:dyDescent="0.2">
      <c r="A19" s="274" t="s">
        <v>11</v>
      </c>
      <c r="B19" s="288">
        <v>2.2706209453197403</v>
      </c>
      <c r="C19" s="289">
        <v>2.7825626076586722</v>
      </c>
      <c r="D19" s="290">
        <v>441</v>
      </c>
      <c r="E19" s="291">
        <v>630</v>
      </c>
      <c r="F19" s="292">
        <v>-30</v>
      </c>
      <c r="G19" s="288">
        <v>2.4783113031277568</v>
      </c>
      <c r="H19" s="289">
        <v>2.7264347356208578</v>
      </c>
      <c r="I19" s="290">
        <v>3568</v>
      </c>
      <c r="J19" s="291">
        <v>3431</v>
      </c>
      <c r="K19" s="292">
        <v>3.9930049548236668</v>
      </c>
    </row>
    <row r="20" spans="1:11" ht="17.25" customHeight="1" x14ac:dyDescent="0.2">
      <c r="A20" s="282" t="s">
        <v>12</v>
      </c>
      <c r="B20" s="283">
        <v>3.7174338379157659</v>
      </c>
      <c r="C20" s="284">
        <v>4.324013956980699</v>
      </c>
      <c r="D20" s="285">
        <v>722</v>
      </c>
      <c r="E20" s="286">
        <v>979</v>
      </c>
      <c r="F20" s="287">
        <v>-26.251276813074565</v>
      </c>
      <c r="G20" s="283">
        <v>3.5674346560717933</v>
      </c>
      <c r="H20" s="284">
        <v>4.0693885984011695</v>
      </c>
      <c r="I20" s="285">
        <v>5136</v>
      </c>
      <c r="J20" s="286">
        <v>5121</v>
      </c>
      <c r="K20" s="287">
        <v>0.29291154071470415</v>
      </c>
    </row>
    <row r="21" spans="1:11" ht="17.25" customHeight="1" x14ac:dyDescent="0.2">
      <c r="A21" s="274" t="s">
        <v>83</v>
      </c>
      <c r="B21" s="288">
        <v>9.2678405931417976E-2</v>
      </c>
      <c r="C21" s="289">
        <v>0</v>
      </c>
      <c r="D21" s="290">
        <v>18</v>
      </c>
      <c r="E21" s="291">
        <v>0</v>
      </c>
      <c r="F21" s="292">
        <v>0</v>
      </c>
      <c r="G21" s="288">
        <v>2.7783759003674403E-2</v>
      </c>
      <c r="H21" s="289">
        <v>0</v>
      </c>
      <c r="I21" s="290">
        <v>40</v>
      </c>
      <c r="J21" s="291">
        <v>0</v>
      </c>
      <c r="K21" s="292">
        <v>0</v>
      </c>
    </row>
    <row r="22" spans="1:11" ht="17.25" customHeight="1" x14ac:dyDescent="0.2">
      <c r="A22" s="282" t="s">
        <v>13</v>
      </c>
      <c r="B22" s="283">
        <v>0.82895685305323863</v>
      </c>
      <c r="C22" s="284">
        <v>1.1395256393268849</v>
      </c>
      <c r="D22" s="285">
        <v>161</v>
      </c>
      <c r="E22" s="286">
        <v>258</v>
      </c>
      <c r="F22" s="287">
        <v>-37.596899224806201</v>
      </c>
      <c r="G22" s="283">
        <v>1.0002153241322784</v>
      </c>
      <c r="H22" s="284">
        <v>0.56340490456286452</v>
      </c>
      <c r="I22" s="285">
        <v>1440</v>
      </c>
      <c r="J22" s="286">
        <v>709</v>
      </c>
      <c r="K22" s="287">
        <v>103.10296191819464</v>
      </c>
    </row>
    <row r="23" spans="1:11" ht="17.25" customHeight="1" x14ac:dyDescent="0.2">
      <c r="A23" s="274" t="s">
        <v>95</v>
      </c>
      <c r="B23" s="288">
        <v>3.4496962207805586</v>
      </c>
      <c r="C23" s="289">
        <v>2.0714632745903452</v>
      </c>
      <c r="D23" s="290">
        <v>670</v>
      </c>
      <c r="E23" s="291">
        <v>469</v>
      </c>
      <c r="F23" s="292">
        <v>42.857142857142854</v>
      </c>
      <c r="G23" s="288">
        <v>3.0464891747528982</v>
      </c>
      <c r="H23" s="289">
        <v>2.6112108834888192</v>
      </c>
      <c r="I23" s="290">
        <v>4386</v>
      </c>
      <c r="J23" s="291">
        <v>3286</v>
      </c>
      <c r="K23" s="292">
        <v>33.475349969567866</v>
      </c>
    </row>
    <row r="24" spans="1:11" ht="17.25" customHeight="1" x14ac:dyDescent="0.2">
      <c r="A24" s="282" t="s">
        <v>33</v>
      </c>
      <c r="B24" s="283">
        <v>0.42735042735042739</v>
      </c>
      <c r="C24" s="284">
        <v>0.24733889845854864</v>
      </c>
      <c r="D24" s="285">
        <v>83</v>
      </c>
      <c r="E24" s="286">
        <v>56</v>
      </c>
      <c r="F24" s="287">
        <v>48.214285714285715</v>
      </c>
      <c r="G24" s="283">
        <v>0.4570428356104439</v>
      </c>
      <c r="H24" s="284">
        <v>0.40209151157801049</v>
      </c>
      <c r="I24" s="285">
        <v>658</v>
      </c>
      <c r="J24" s="286">
        <v>506</v>
      </c>
      <c r="K24" s="287">
        <v>30.039525691699602</v>
      </c>
    </row>
    <row r="25" spans="1:11" ht="17.25" customHeight="1" x14ac:dyDescent="0.2">
      <c r="A25" s="274" t="s">
        <v>15</v>
      </c>
      <c r="B25" s="288">
        <v>1.2099680774379569</v>
      </c>
      <c r="C25" s="289">
        <v>1.2764453866878671</v>
      </c>
      <c r="D25" s="290">
        <v>235</v>
      </c>
      <c r="E25" s="291">
        <v>289</v>
      </c>
      <c r="F25" s="292">
        <v>-18.685121107266436</v>
      </c>
      <c r="G25" s="288">
        <v>1.2266529600122249</v>
      </c>
      <c r="H25" s="289">
        <v>1.4597670094245163</v>
      </c>
      <c r="I25" s="290">
        <v>1766</v>
      </c>
      <c r="J25" s="291">
        <v>1837</v>
      </c>
      <c r="K25" s="292">
        <v>-3.8649972781709305</v>
      </c>
    </row>
    <row r="26" spans="1:11" ht="17.25" customHeight="1" x14ac:dyDescent="0.2">
      <c r="A26" s="282" t="s">
        <v>16</v>
      </c>
      <c r="B26" s="283">
        <v>1.8432705179693132</v>
      </c>
      <c r="C26" s="284">
        <v>1.5635351795415395</v>
      </c>
      <c r="D26" s="285">
        <v>358</v>
      </c>
      <c r="E26" s="286">
        <v>354</v>
      </c>
      <c r="F26" s="287">
        <v>1.1299435028248588</v>
      </c>
      <c r="G26" s="283">
        <v>1.8205308087157652</v>
      </c>
      <c r="H26" s="284">
        <v>1.4406954752785239</v>
      </c>
      <c r="I26" s="285">
        <v>2621</v>
      </c>
      <c r="J26" s="286">
        <v>1813</v>
      </c>
      <c r="K26" s="287">
        <v>44.567015995587425</v>
      </c>
    </row>
    <row r="27" spans="1:11" ht="17.25" customHeight="1" x14ac:dyDescent="0.2">
      <c r="A27" s="274" t="s">
        <v>43</v>
      </c>
      <c r="B27" s="288">
        <v>0.9988672639275048</v>
      </c>
      <c r="C27" s="289">
        <v>0.83476878229760165</v>
      </c>
      <c r="D27" s="290">
        <v>194</v>
      </c>
      <c r="E27" s="291">
        <v>189</v>
      </c>
      <c r="F27" s="292">
        <v>2.6455026455026456</v>
      </c>
      <c r="G27" s="288">
        <v>1.062034187915454</v>
      </c>
      <c r="H27" s="289">
        <v>1.0401932582126794</v>
      </c>
      <c r="I27" s="290">
        <v>1529</v>
      </c>
      <c r="J27" s="291">
        <v>1309</v>
      </c>
      <c r="K27" s="292">
        <v>16.806722689075631</v>
      </c>
    </row>
    <row r="28" spans="1:11" ht="17.25" customHeight="1" x14ac:dyDescent="0.2">
      <c r="A28" s="282" t="s">
        <v>17</v>
      </c>
      <c r="B28" s="283">
        <v>0.21110081351045207</v>
      </c>
      <c r="C28" s="284">
        <v>0.23850536637074335</v>
      </c>
      <c r="D28" s="285">
        <v>41</v>
      </c>
      <c r="E28" s="286">
        <v>54</v>
      </c>
      <c r="F28" s="287">
        <v>-24.074074074074073</v>
      </c>
      <c r="G28" s="283">
        <v>0.18267821544915919</v>
      </c>
      <c r="H28" s="284">
        <v>0.27733189237297562</v>
      </c>
      <c r="I28" s="285">
        <v>263</v>
      </c>
      <c r="J28" s="286">
        <v>349</v>
      </c>
      <c r="K28" s="287">
        <v>-24.641833810888254</v>
      </c>
    </row>
    <row r="29" spans="1:11" ht="17.25" customHeight="1" x14ac:dyDescent="0.2">
      <c r="A29" s="274" t="s">
        <v>18</v>
      </c>
      <c r="B29" s="288">
        <v>0.14931520955617342</v>
      </c>
      <c r="C29" s="289">
        <v>0.11041915109756636</v>
      </c>
      <c r="D29" s="290">
        <v>29</v>
      </c>
      <c r="E29" s="291">
        <v>25</v>
      </c>
      <c r="F29" s="292">
        <v>16</v>
      </c>
      <c r="G29" s="288">
        <v>0.11182962998978947</v>
      </c>
      <c r="H29" s="289">
        <v>0.10171484877862717</v>
      </c>
      <c r="I29" s="290">
        <v>161</v>
      </c>
      <c r="J29" s="291">
        <v>128</v>
      </c>
      <c r="K29" s="292">
        <v>25.78125</v>
      </c>
    </row>
    <row r="30" spans="1:11" ht="17.25" customHeight="1" x14ac:dyDescent="0.2">
      <c r="A30" s="282" t="s">
        <v>19</v>
      </c>
      <c r="B30" s="283">
        <v>2.5538049634435178</v>
      </c>
      <c r="C30" s="284">
        <v>2.5705578375513451</v>
      </c>
      <c r="D30" s="285">
        <v>496</v>
      </c>
      <c r="E30" s="286">
        <v>582</v>
      </c>
      <c r="F30" s="287">
        <v>-14.776632302405499</v>
      </c>
      <c r="G30" s="283">
        <v>2.1421278191832966</v>
      </c>
      <c r="H30" s="284">
        <v>1.9143052399040066</v>
      </c>
      <c r="I30" s="285">
        <v>3084</v>
      </c>
      <c r="J30" s="286">
        <v>2409</v>
      </c>
      <c r="K30" s="287">
        <v>28.019925280199253</v>
      </c>
    </row>
    <row r="31" spans="1:11" ht="17.25" customHeight="1" x14ac:dyDescent="0.2">
      <c r="A31" s="274" t="s">
        <v>66</v>
      </c>
      <c r="B31" s="288">
        <v>9.3296261970960757</v>
      </c>
      <c r="C31" s="289">
        <v>9.2531248619760618</v>
      </c>
      <c r="D31" s="290">
        <v>1812</v>
      </c>
      <c r="E31" s="291">
        <v>2095</v>
      </c>
      <c r="F31" s="292">
        <v>-13.508353221957039</v>
      </c>
      <c r="G31" s="288">
        <v>9.5471941876376167</v>
      </c>
      <c r="H31" s="289">
        <v>9.7415807123218006</v>
      </c>
      <c r="I31" s="290">
        <v>13745</v>
      </c>
      <c r="J31" s="291">
        <v>12259</v>
      </c>
      <c r="K31" s="292">
        <v>12.121706501345949</v>
      </c>
    </row>
    <row r="32" spans="1:11" ht="17.25" customHeight="1" x14ac:dyDescent="0.2">
      <c r="A32" s="282" t="s">
        <v>42</v>
      </c>
      <c r="B32" s="283">
        <v>2.0440737308207191</v>
      </c>
      <c r="C32" s="284">
        <v>2.1112141689854687</v>
      </c>
      <c r="D32" s="285">
        <v>397</v>
      </c>
      <c r="E32" s="286">
        <v>478</v>
      </c>
      <c r="F32" s="287">
        <v>-16.94560669456067</v>
      </c>
      <c r="G32" s="283">
        <v>1.9531982579583103</v>
      </c>
      <c r="H32" s="284">
        <v>2.1622351838019105</v>
      </c>
      <c r="I32" s="285">
        <v>2812</v>
      </c>
      <c r="J32" s="286">
        <v>2721</v>
      </c>
      <c r="K32" s="287">
        <v>3.3443586916574786</v>
      </c>
    </row>
    <row r="33" spans="1:11" ht="17.25" customHeight="1" x14ac:dyDescent="0.2">
      <c r="A33" s="274" t="s">
        <v>20</v>
      </c>
      <c r="B33" s="288">
        <v>1.4262176912779323</v>
      </c>
      <c r="C33" s="289">
        <v>1.4796166247073892</v>
      </c>
      <c r="D33" s="290">
        <v>277</v>
      </c>
      <c r="E33" s="291">
        <v>335</v>
      </c>
      <c r="F33" s="292">
        <v>-17.313432835820898</v>
      </c>
      <c r="G33" s="288">
        <v>1.0286936771110449</v>
      </c>
      <c r="H33" s="289">
        <v>1.7235898984440805</v>
      </c>
      <c r="I33" s="290">
        <v>1481</v>
      </c>
      <c r="J33" s="291">
        <v>2169</v>
      </c>
      <c r="K33" s="292">
        <v>-31.719686491470721</v>
      </c>
    </row>
    <row r="34" spans="1:11" ht="17.25" customHeight="1" x14ac:dyDescent="0.2">
      <c r="A34" s="282" t="s">
        <v>21</v>
      </c>
      <c r="B34" s="283">
        <v>1.0966944701884462</v>
      </c>
      <c r="C34" s="284">
        <v>1.1130250430634689</v>
      </c>
      <c r="D34" s="285">
        <v>213</v>
      </c>
      <c r="E34" s="286">
        <v>252</v>
      </c>
      <c r="F34" s="287">
        <v>-15.476190476190476</v>
      </c>
      <c r="G34" s="283">
        <v>0.98215588077989013</v>
      </c>
      <c r="H34" s="284">
        <v>1.1752832917467937</v>
      </c>
      <c r="I34" s="285">
        <v>1414</v>
      </c>
      <c r="J34" s="286">
        <v>1479</v>
      </c>
      <c r="K34" s="287">
        <v>-4.3948613928329952</v>
      </c>
    </row>
    <row r="35" spans="1:11" ht="17.25" customHeight="1" x14ac:dyDescent="0.2">
      <c r="A35" s="274" t="s">
        <v>22</v>
      </c>
      <c r="B35" s="288">
        <v>2.0801153331273814</v>
      </c>
      <c r="C35" s="289">
        <v>1.6474537343756903</v>
      </c>
      <c r="D35" s="290">
        <v>404</v>
      </c>
      <c r="E35" s="291">
        <v>373</v>
      </c>
      <c r="F35" s="292">
        <v>8.310991957104557</v>
      </c>
      <c r="G35" s="288">
        <v>2.1129548722294382</v>
      </c>
      <c r="H35" s="289">
        <v>2.1026366395956835</v>
      </c>
      <c r="I35" s="290">
        <v>3042</v>
      </c>
      <c r="J35" s="291">
        <v>2646</v>
      </c>
      <c r="K35" s="292">
        <v>14.965986394557824</v>
      </c>
    </row>
    <row r="36" spans="1:11" ht="17.25" customHeight="1" x14ac:dyDescent="0.2">
      <c r="A36" s="282" t="s">
        <v>23</v>
      </c>
      <c r="B36" s="283">
        <v>3.3312738132015243</v>
      </c>
      <c r="C36" s="284">
        <v>4.3946822136831409</v>
      </c>
      <c r="D36" s="285">
        <v>647</v>
      </c>
      <c r="E36" s="286">
        <v>995</v>
      </c>
      <c r="F36" s="287">
        <v>-34.9748743718593</v>
      </c>
      <c r="G36" s="283">
        <v>2.9027082219088833</v>
      </c>
      <c r="H36" s="284">
        <v>2.6549164825733857</v>
      </c>
      <c r="I36" s="285">
        <v>4179</v>
      </c>
      <c r="J36" s="286">
        <v>3341</v>
      </c>
      <c r="K36" s="287">
        <v>25.082310685423526</v>
      </c>
    </row>
    <row r="37" spans="1:11" ht="17.25" customHeight="1" x14ac:dyDescent="0.2">
      <c r="A37" s="274" t="s">
        <v>24</v>
      </c>
      <c r="B37" s="288">
        <v>1.7299969107198023</v>
      </c>
      <c r="C37" s="289">
        <v>1.9698776555805839</v>
      </c>
      <c r="D37" s="290">
        <v>336</v>
      </c>
      <c r="E37" s="291">
        <v>446</v>
      </c>
      <c r="F37" s="292">
        <v>-24.663677130044842</v>
      </c>
      <c r="G37" s="288">
        <v>1.7434308774805687</v>
      </c>
      <c r="H37" s="289">
        <v>1.7601436722238999</v>
      </c>
      <c r="I37" s="290">
        <v>2510</v>
      </c>
      <c r="J37" s="291">
        <v>2215</v>
      </c>
      <c r="K37" s="292">
        <v>13.318284424379231</v>
      </c>
    </row>
    <row r="38" spans="1:11" ht="17.25" customHeight="1" x14ac:dyDescent="0.2">
      <c r="A38" s="282" t="s">
        <v>25</v>
      </c>
      <c r="B38" s="283">
        <v>3.2077026052929671</v>
      </c>
      <c r="C38" s="284">
        <v>5.0925312486197605</v>
      </c>
      <c r="D38" s="285">
        <v>623</v>
      </c>
      <c r="E38" s="286">
        <v>1153</v>
      </c>
      <c r="F38" s="287">
        <v>-45.967042497831741</v>
      </c>
      <c r="G38" s="283">
        <v>3.4708860935340242</v>
      </c>
      <c r="H38" s="284">
        <v>4.7782139508272277</v>
      </c>
      <c r="I38" s="285">
        <v>4997</v>
      </c>
      <c r="J38" s="286">
        <v>6013</v>
      </c>
      <c r="K38" s="287">
        <v>-16.896723765175452</v>
      </c>
    </row>
    <row r="39" spans="1:11" ht="17.25" customHeight="1" x14ac:dyDescent="0.2">
      <c r="A39" s="274" t="s">
        <v>76</v>
      </c>
      <c r="B39" s="288">
        <v>5.7563587684069617</v>
      </c>
      <c r="C39" s="289">
        <v>4.1296762510489815</v>
      </c>
      <c r="D39" s="290">
        <v>1118</v>
      </c>
      <c r="E39" s="291">
        <v>935</v>
      </c>
      <c r="F39" s="292">
        <v>19.572192513368982</v>
      </c>
      <c r="G39" s="288">
        <v>5.9617000882134352</v>
      </c>
      <c r="H39" s="289">
        <v>4.9760811175919013</v>
      </c>
      <c r="I39" s="290">
        <v>8583</v>
      </c>
      <c r="J39" s="291">
        <v>6262</v>
      </c>
      <c r="K39" s="292">
        <v>37.064835515809648</v>
      </c>
    </row>
    <row r="40" spans="1:11" ht="17.25" customHeight="1" x14ac:dyDescent="0.2">
      <c r="A40" s="282" t="s">
        <v>41</v>
      </c>
      <c r="B40" s="283">
        <v>7.6047780867057977</v>
      </c>
      <c r="C40" s="284">
        <v>8.9174506426394604</v>
      </c>
      <c r="D40" s="285">
        <v>1477</v>
      </c>
      <c r="E40" s="286">
        <v>2019</v>
      </c>
      <c r="F40" s="287">
        <v>-26.844972758791481</v>
      </c>
      <c r="G40" s="283">
        <v>7.7933444005306702</v>
      </c>
      <c r="H40" s="284">
        <v>8.2738672303364549</v>
      </c>
      <c r="I40" s="285">
        <v>11220</v>
      </c>
      <c r="J40" s="286">
        <v>10412</v>
      </c>
      <c r="K40" s="287">
        <v>7.7602766039185562</v>
      </c>
    </row>
    <row r="41" spans="1:11" ht="17.25" customHeight="1" x14ac:dyDescent="0.2">
      <c r="A41" s="274" t="s">
        <v>26</v>
      </c>
      <c r="B41" s="288">
        <v>8.7529605601894767E-2</v>
      </c>
      <c r="C41" s="289">
        <v>0.19433770593171679</v>
      </c>
      <c r="D41" s="290">
        <v>17</v>
      </c>
      <c r="E41" s="291">
        <v>44</v>
      </c>
      <c r="F41" s="292">
        <v>-61.363636363636367</v>
      </c>
      <c r="G41" s="288">
        <v>0.1354458251429127</v>
      </c>
      <c r="H41" s="289">
        <v>0.19071534145992594</v>
      </c>
      <c r="I41" s="290">
        <v>195</v>
      </c>
      <c r="J41" s="291">
        <v>240</v>
      </c>
      <c r="K41" s="292">
        <v>-18.75</v>
      </c>
    </row>
    <row r="42" spans="1:11" ht="17.25" customHeight="1" x14ac:dyDescent="0.2">
      <c r="A42" s="282" t="s">
        <v>44</v>
      </c>
      <c r="B42" s="283">
        <v>1.0297600659046441E-2</v>
      </c>
      <c r="C42" s="284">
        <v>8.8335320878053097E-3</v>
      </c>
      <c r="D42" s="285">
        <v>2</v>
      </c>
      <c r="E42" s="286">
        <v>2</v>
      </c>
      <c r="F42" s="287">
        <v>0</v>
      </c>
      <c r="G42" s="283">
        <v>9.7243156512860397E-3</v>
      </c>
      <c r="H42" s="284">
        <v>5.562530792581173E-3</v>
      </c>
      <c r="I42" s="285">
        <v>14</v>
      </c>
      <c r="J42" s="286">
        <v>7</v>
      </c>
      <c r="K42" s="287">
        <v>100</v>
      </c>
    </row>
    <row r="43" spans="1:11" ht="17.25" customHeight="1" x14ac:dyDescent="0.2">
      <c r="A43" s="274" t="s">
        <v>27</v>
      </c>
      <c r="B43" s="288">
        <v>0.47883843064565956</v>
      </c>
      <c r="C43" s="289">
        <v>0.3754251137317256</v>
      </c>
      <c r="D43" s="290">
        <v>93</v>
      </c>
      <c r="E43" s="291">
        <v>85</v>
      </c>
      <c r="F43" s="292">
        <v>9.4117647058823533</v>
      </c>
      <c r="G43" s="288">
        <v>0.73765880154755537</v>
      </c>
      <c r="H43" s="289">
        <v>0.70246817437739384</v>
      </c>
      <c r="I43" s="290">
        <v>1062</v>
      </c>
      <c r="J43" s="291">
        <v>884</v>
      </c>
      <c r="K43" s="292">
        <v>20.135746606334841</v>
      </c>
    </row>
    <row r="44" spans="1:11" ht="17.25" customHeight="1" x14ac:dyDescent="0.2">
      <c r="A44" s="282" t="s">
        <v>28</v>
      </c>
      <c r="B44" s="283">
        <v>1.5703841005045824</v>
      </c>
      <c r="C44" s="284">
        <v>1.4354489642683625</v>
      </c>
      <c r="D44" s="285">
        <v>305</v>
      </c>
      <c r="E44" s="286">
        <v>325</v>
      </c>
      <c r="F44" s="287">
        <v>-6.1538461538461542</v>
      </c>
      <c r="G44" s="283">
        <v>2.2074196528419314</v>
      </c>
      <c r="H44" s="284">
        <v>1.703723717042005</v>
      </c>
      <c r="I44" s="285">
        <v>3178</v>
      </c>
      <c r="J44" s="286">
        <v>2144</v>
      </c>
      <c r="K44" s="287">
        <v>48.227611940298509</v>
      </c>
    </row>
    <row r="45" spans="1:11" ht="17.25" customHeight="1" x14ac:dyDescent="0.2">
      <c r="A45" s="274" t="s">
        <v>78</v>
      </c>
      <c r="B45" s="288">
        <v>9.7827206260941213E-2</v>
      </c>
      <c r="C45" s="289">
        <v>0.18992093988781414</v>
      </c>
      <c r="D45" s="290">
        <v>19</v>
      </c>
      <c r="E45" s="291">
        <v>43</v>
      </c>
      <c r="F45" s="292">
        <v>-55.813953488372093</v>
      </c>
      <c r="G45" s="288">
        <v>1.5913147969354513</v>
      </c>
      <c r="H45" s="289">
        <v>1.5741962143004722</v>
      </c>
      <c r="I45" s="290">
        <v>2291</v>
      </c>
      <c r="J45" s="291">
        <v>1981</v>
      </c>
      <c r="K45" s="292">
        <v>15.648662291771833</v>
      </c>
    </row>
    <row r="46" spans="1:11" ht="17.25" customHeight="1" x14ac:dyDescent="0.2">
      <c r="A46" s="282" t="s">
        <v>79</v>
      </c>
      <c r="B46" s="283">
        <v>5.1076099268870356</v>
      </c>
      <c r="C46" s="284">
        <v>3.4406607482001679</v>
      </c>
      <c r="D46" s="285">
        <v>992</v>
      </c>
      <c r="E46" s="286">
        <v>779</v>
      </c>
      <c r="F46" s="287">
        <v>27.342747111681643</v>
      </c>
      <c r="G46" s="283">
        <v>4.4044203960574846</v>
      </c>
      <c r="H46" s="284">
        <v>3.9056912636480665</v>
      </c>
      <c r="I46" s="285">
        <v>6341</v>
      </c>
      <c r="J46" s="286">
        <v>4915</v>
      </c>
      <c r="K46" s="287">
        <v>29.013224821973548</v>
      </c>
    </row>
    <row r="47" spans="1:11" ht="17.25" customHeight="1" x14ac:dyDescent="0.2">
      <c r="A47" s="274" t="s">
        <v>81</v>
      </c>
      <c r="B47" s="288">
        <v>3.4136546184738958</v>
      </c>
      <c r="C47" s="289">
        <v>3.9795062055562913</v>
      </c>
      <c r="D47" s="290">
        <v>663</v>
      </c>
      <c r="E47" s="291">
        <v>901</v>
      </c>
      <c r="F47" s="292">
        <v>-26.415094339622641</v>
      </c>
      <c r="G47" s="288">
        <v>3.3319672985156528</v>
      </c>
      <c r="H47" s="289">
        <v>3.6092878371290986</v>
      </c>
      <c r="I47" s="290">
        <v>4797</v>
      </c>
      <c r="J47" s="291">
        <v>4542</v>
      </c>
      <c r="K47" s="292">
        <v>5.6142668428005287</v>
      </c>
    </row>
    <row r="48" spans="1:11" ht="17.25" customHeight="1" x14ac:dyDescent="0.2">
      <c r="A48" s="282" t="s">
        <v>80</v>
      </c>
      <c r="B48" s="283">
        <v>11.862835959221501</v>
      </c>
      <c r="C48" s="284">
        <v>12.349277858751822</v>
      </c>
      <c r="D48" s="285">
        <v>2304</v>
      </c>
      <c r="E48" s="286">
        <v>2796</v>
      </c>
      <c r="F48" s="287">
        <v>-17.596566523605151</v>
      </c>
      <c r="G48" s="283">
        <v>11.107946849669027</v>
      </c>
      <c r="H48" s="284">
        <v>11.422259658937397</v>
      </c>
      <c r="I48" s="285">
        <v>15992</v>
      </c>
      <c r="J48" s="286">
        <v>14374</v>
      </c>
      <c r="K48" s="287">
        <v>11.256435230276889</v>
      </c>
    </row>
    <row r="49" spans="1:11" ht="17.25" customHeight="1" x14ac:dyDescent="0.2">
      <c r="A49" s="274" t="s">
        <v>29</v>
      </c>
      <c r="B49" s="288">
        <v>0.97827206260941191</v>
      </c>
      <c r="C49" s="289">
        <v>0.7</v>
      </c>
      <c r="D49" s="290">
        <v>190</v>
      </c>
      <c r="E49" s="291">
        <v>167</v>
      </c>
      <c r="F49" s="292">
        <v>13.77245508982036</v>
      </c>
      <c r="G49" s="288">
        <v>0.98354506873007375</v>
      </c>
      <c r="H49" s="289">
        <v>0.69054846553614846</v>
      </c>
      <c r="I49" s="290">
        <v>1416</v>
      </c>
      <c r="J49" s="291">
        <v>869</v>
      </c>
      <c r="K49" s="292">
        <v>62.945914844649018</v>
      </c>
    </row>
    <row r="50" spans="1:11" ht="27.75" customHeight="1" thickBot="1" x14ac:dyDescent="0.25">
      <c r="A50" s="293" t="s">
        <v>96</v>
      </c>
      <c r="B50" s="294">
        <v>100</v>
      </c>
      <c r="C50" s="295">
        <v>100</v>
      </c>
      <c r="D50" s="296">
        <v>19422</v>
      </c>
      <c r="E50" s="297">
        <v>22641</v>
      </c>
      <c r="F50" s="298">
        <v>-14.217569895322645</v>
      </c>
      <c r="G50" s="294">
        <v>100</v>
      </c>
      <c r="H50" s="295">
        <v>100</v>
      </c>
      <c r="I50" s="296">
        <v>143969</v>
      </c>
      <c r="J50" s="297">
        <v>125842</v>
      </c>
      <c r="K50" s="298">
        <v>14.40457081101699</v>
      </c>
    </row>
    <row r="51" spans="1:11" ht="20.85" customHeight="1" x14ac:dyDescent="0.2">
      <c r="A51" s="299" t="s">
        <v>34</v>
      </c>
      <c r="B51" s="300">
        <v>44.856348470806303</v>
      </c>
      <c r="C51" s="301">
        <v>47.104809858221806</v>
      </c>
      <c r="D51" s="302">
        <v>8712</v>
      </c>
      <c r="E51" s="303">
        <v>10665</v>
      </c>
      <c r="F51" s="304">
        <v>-18.312236286919831</v>
      </c>
      <c r="G51" s="300">
        <v>47.115003924455962</v>
      </c>
      <c r="H51" s="301">
        <v>50.675450167670569</v>
      </c>
      <c r="I51" s="302">
        <v>67831</v>
      </c>
      <c r="J51" s="303">
        <v>63771</v>
      </c>
      <c r="K51" s="304">
        <v>6.3665302410186451</v>
      </c>
    </row>
    <row r="52" spans="1:11" ht="20.85" customHeight="1" x14ac:dyDescent="0.2">
      <c r="A52" s="305" t="s">
        <v>97</v>
      </c>
      <c r="B52" s="306">
        <v>45.772834929461439</v>
      </c>
      <c r="C52" s="307">
        <v>52.868689545514769</v>
      </c>
      <c r="D52" s="308">
        <v>8890</v>
      </c>
      <c r="E52" s="309">
        <v>11970</v>
      </c>
      <c r="F52" s="310">
        <v>-25.730994152046783</v>
      </c>
      <c r="G52" s="306">
        <v>45.50215671429266</v>
      </c>
      <c r="H52" s="307">
        <v>54.780597892595473</v>
      </c>
      <c r="I52" s="308">
        <v>65509</v>
      </c>
      <c r="J52" s="309">
        <v>68937</v>
      </c>
      <c r="K52" s="310">
        <v>-4.9726561933359443</v>
      </c>
    </row>
    <row r="53" spans="1:11" ht="20.85" customHeight="1" x14ac:dyDescent="0.2">
      <c r="A53" s="311" t="s">
        <v>98</v>
      </c>
      <c r="B53" s="312">
        <v>13.464112861703223</v>
      </c>
      <c r="C53" s="313">
        <v>25.422905348703679</v>
      </c>
      <c r="D53" s="314">
        <v>2615</v>
      </c>
      <c r="E53" s="315">
        <v>5756</v>
      </c>
      <c r="F53" s="316">
        <v>-54.56914523974983</v>
      </c>
      <c r="G53" s="312">
        <v>15.272732324319819</v>
      </c>
      <c r="H53" s="313">
        <v>23.597844916641503</v>
      </c>
      <c r="I53" s="314">
        <v>21988</v>
      </c>
      <c r="J53" s="315">
        <v>29696</v>
      </c>
      <c r="K53" s="316">
        <v>-25.95635775862069</v>
      </c>
    </row>
    <row r="54" spans="1:11" ht="17.25" customHeight="1" x14ac:dyDescent="0.2">
      <c r="A54" s="274" t="s">
        <v>75</v>
      </c>
      <c r="B54" s="288">
        <v>21.83091339717846</v>
      </c>
      <c r="C54" s="289">
        <v>11.611677929420079</v>
      </c>
      <c r="D54" s="290">
        <v>4240</v>
      </c>
      <c r="E54" s="291">
        <v>2629</v>
      </c>
      <c r="F54" s="292">
        <v>61.278052491441613</v>
      </c>
      <c r="G54" s="288">
        <v>20.794754426300106</v>
      </c>
      <c r="H54" s="289">
        <v>11.468349199790213</v>
      </c>
      <c r="I54" s="290">
        <v>29938</v>
      </c>
      <c r="J54" s="291">
        <v>14432</v>
      </c>
      <c r="K54" s="292">
        <v>107.44179600886919</v>
      </c>
    </row>
    <row r="55" spans="1:11" ht="17.25" customHeight="1" x14ac:dyDescent="0.2">
      <c r="A55" s="274" t="s">
        <v>77</v>
      </c>
      <c r="B55" s="288">
        <v>9.2678405931417984</v>
      </c>
      <c r="C55" s="289">
        <v>5.3840378075173358</v>
      </c>
      <c r="D55" s="290">
        <v>1800</v>
      </c>
      <c r="E55" s="291">
        <v>1219</v>
      </c>
      <c r="F55" s="292">
        <v>47.662018047579984</v>
      </c>
      <c r="G55" s="288">
        <v>8.443484361216651</v>
      </c>
      <c r="H55" s="289">
        <v>4.4730694044913459</v>
      </c>
      <c r="I55" s="290">
        <v>12156</v>
      </c>
      <c r="J55" s="291">
        <v>5629</v>
      </c>
      <c r="K55" s="292">
        <v>115.95310001776515</v>
      </c>
    </row>
    <row r="56" spans="1:11" ht="17.25" customHeight="1" x14ac:dyDescent="0.2">
      <c r="A56" s="274" t="s">
        <v>35</v>
      </c>
      <c r="B56" s="288">
        <v>9.5561734115950987</v>
      </c>
      <c r="C56" s="289">
        <v>4.4344331080782649</v>
      </c>
      <c r="D56" s="290">
        <v>1856</v>
      </c>
      <c r="E56" s="291">
        <v>1004</v>
      </c>
      <c r="F56" s="292">
        <v>84.860557768924309</v>
      </c>
      <c r="G56" s="288">
        <v>9.8458695969271162</v>
      </c>
      <c r="H56" s="289">
        <v>5.3177794377076015</v>
      </c>
      <c r="I56" s="290">
        <v>14175</v>
      </c>
      <c r="J56" s="291">
        <v>6692</v>
      </c>
      <c r="K56" s="292">
        <v>111.82008368200837</v>
      </c>
    </row>
    <row r="57" spans="1:11" ht="17.25" customHeight="1" x14ac:dyDescent="0.2">
      <c r="A57" s="274" t="s">
        <v>36</v>
      </c>
      <c r="B57" s="288">
        <v>6.1785603954278651E-2</v>
      </c>
      <c r="C57" s="289">
        <v>0.26058919659025664</v>
      </c>
      <c r="D57" s="290">
        <v>12</v>
      </c>
      <c r="E57" s="291">
        <v>59</v>
      </c>
      <c r="F57" s="292">
        <v>-79.66101694915254</v>
      </c>
      <c r="G57" s="288">
        <v>0.11044044203960574</v>
      </c>
      <c r="H57" s="289">
        <v>0.34090367285961765</v>
      </c>
      <c r="I57" s="290">
        <v>159</v>
      </c>
      <c r="J57" s="291">
        <v>429</v>
      </c>
      <c r="K57" s="292">
        <v>-62.93706293706294</v>
      </c>
    </row>
    <row r="58" spans="1:11" ht="17.25" customHeight="1" x14ac:dyDescent="0.2">
      <c r="A58" s="274" t="s">
        <v>99</v>
      </c>
      <c r="B58" s="288">
        <v>4.6339202965708988E-2</v>
      </c>
      <c r="C58" s="289">
        <v>1.7667064175610619E-2</v>
      </c>
      <c r="D58" s="290">
        <v>9</v>
      </c>
      <c r="E58" s="291">
        <v>4</v>
      </c>
      <c r="F58" s="292">
        <v>125</v>
      </c>
      <c r="G58" s="288">
        <v>2.7783759003674403E-2</v>
      </c>
      <c r="H58" s="289">
        <v>1.8276886889909569E-2</v>
      </c>
      <c r="I58" s="290">
        <v>40</v>
      </c>
      <c r="J58" s="291">
        <v>23</v>
      </c>
      <c r="K58" s="292">
        <v>73.91304347826086</v>
      </c>
    </row>
    <row r="59" spans="1:11" ht="17.25" customHeight="1" x14ac:dyDescent="0.2">
      <c r="A59" s="274" t="s">
        <v>100</v>
      </c>
      <c r="B59" s="288">
        <v>0</v>
      </c>
      <c r="C59" s="289">
        <v>0</v>
      </c>
      <c r="D59" s="290">
        <v>0</v>
      </c>
      <c r="E59" s="291">
        <v>0</v>
      </c>
      <c r="F59" s="292">
        <v>0</v>
      </c>
      <c r="G59" s="288">
        <v>2.7783759003674404E-3</v>
      </c>
      <c r="H59" s="289">
        <v>3.1785890243320992E-3</v>
      </c>
      <c r="I59" s="290">
        <v>4</v>
      </c>
      <c r="J59" s="291">
        <v>4</v>
      </c>
      <c r="K59" s="292">
        <v>0</v>
      </c>
    </row>
    <row r="60" spans="1:11" ht="27.75" customHeight="1" thickBot="1" x14ac:dyDescent="0.25">
      <c r="A60" s="317" t="s">
        <v>101</v>
      </c>
      <c r="B60" s="318">
        <v>40.76305220883534</v>
      </c>
      <c r="C60" s="319">
        <v>21.708405105781548</v>
      </c>
      <c r="D60" s="320">
        <v>7917</v>
      </c>
      <c r="E60" s="321">
        <v>4915</v>
      </c>
      <c r="F60" s="322">
        <v>61.078331637843341</v>
      </c>
      <c r="G60" s="318">
        <v>39.225110961387522</v>
      </c>
      <c r="H60" s="319">
        <v>21.621557190763021</v>
      </c>
      <c r="I60" s="320">
        <v>56472</v>
      </c>
      <c r="J60" s="321">
        <v>27209</v>
      </c>
      <c r="K60" s="322">
        <v>107.54897276636409</v>
      </c>
    </row>
    <row r="61" spans="1:11" ht="17.25" customHeight="1" x14ac:dyDescent="0.2">
      <c r="A61" s="274" t="s">
        <v>46</v>
      </c>
    </row>
    <row r="62" spans="1:11" ht="17.25" customHeight="1" x14ac:dyDescent="0.2">
      <c r="A62" s="274" t="s">
        <v>102</v>
      </c>
    </row>
    <row r="64" spans="1:11" ht="17.25" customHeight="1" x14ac:dyDescent="0.2">
      <c r="B64" s="275"/>
      <c r="C64" s="323"/>
      <c r="D64" s="324"/>
      <c r="E64" s="325"/>
      <c r="F64" s="275"/>
      <c r="G64" s="275"/>
      <c r="H64" s="323"/>
      <c r="I64" s="324"/>
      <c r="J64" s="325"/>
      <c r="K64" s="326"/>
    </row>
    <row r="65" spans="2:11" ht="17.25" customHeight="1" x14ac:dyDescent="0.2">
      <c r="B65" s="275"/>
      <c r="C65" s="323"/>
      <c r="D65" s="324"/>
      <c r="E65" s="325"/>
      <c r="F65" s="275"/>
      <c r="G65" s="275"/>
      <c r="H65" s="323"/>
      <c r="I65" s="324"/>
      <c r="J65" s="325"/>
      <c r="K65" s="326"/>
    </row>
    <row r="66" spans="2:11" ht="17.25" customHeight="1" x14ac:dyDescent="0.2">
      <c r="B66" s="275"/>
      <c r="C66" s="323"/>
      <c r="D66" s="324"/>
      <c r="E66" s="325"/>
      <c r="F66" s="275"/>
      <c r="G66" s="275"/>
      <c r="H66" s="323"/>
      <c r="I66" s="324"/>
      <c r="J66" s="325"/>
      <c r="K66" s="326"/>
    </row>
    <row r="67" spans="2:11" ht="17.25" customHeight="1" x14ac:dyDescent="0.2">
      <c r="B67" s="275"/>
      <c r="C67" s="323"/>
      <c r="D67" s="324"/>
      <c r="E67" s="325"/>
      <c r="F67" s="275"/>
      <c r="G67" s="275"/>
      <c r="H67" s="323"/>
      <c r="I67" s="324"/>
      <c r="J67" s="325"/>
      <c r="K67" s="326"/>
    </row>
    <row r="68" spans="2:11" ht="17.25" customHeight="1" x14ac:dyDescent="0.2">
      <c r="B68" s="275"/>
      <c r="C68" s="323"/>
      <c r="D68" s="324"/>
      <c r="E68" s="325"/>
      <c r="F68" s="275"/>
      <c r="G68" s="275"/>
      <c r="H68" s="323"/>
      <c r="I68" s="324"/>
      <c r="J68" s="325"/>
      <c r="K68" s="326"/>
    </row>
    <row r="69" spans="2:11" ht="17.25" customHeight="1" x14ac:dyDescent="0.2">
      <c r="B69" s="275"/>
      <c r="C69" s="323"/>
      <c r="D69" s="324"/>
      <c r="E69" s="325"/>
      <c r="F69" s="275"/>
      <c r="G69" s="275"/>
      <c r="H69" s="323"/>
      <c r="I69" s="324"/>
      <c r="J69" s="325"/>
      <c r="K69" s="326"/>
    </row>
    <row r="70" spans="2:11" ht="17.25" customHeight="1" x14ac:dyDescent="0.2">
      <c r="B70" s="275"/>
      <c r="C70" s="323"/>
      <c r="D70" s="324"/>
      <c r="E70" s="325"/>
      <c r="F70" s="275"/>
      <c r="G70" s="275"/>
      <c r="H70" s="323"/>
      <c r="I70" s="324"/>
      <c r="J70" s="325"/>
      <c r="K70" s="326"/>
    </row>
  </sheetData>
  <mergeCells count="5">
    <mergeCell ref="A1:H1"/>
    <mergeCell ref="B7:C7"/>
    <mergeCell ref="G7:H7"/>
    <mergeCell ref="B8:C8"/>
    <mergeCell ref="G8:H8"/>
  </mergeCells>
  <printOptions horizontalCentered="1"/>
  <pageMargins left="0.39370078740157483" right="0.39370078740157483" top="0.43307086614173229" bottom="0.43307086614173229" header="0.43307086614173229" footer="0.43307086614173229"/>
  <pageSetup paperSize="9" scale="61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B945E-8AFA-4C80-A460-55D49359D7AF}">
  <sheetPr>
    <pageSetUpPr fitToPage="1"/>
  </sheetPr>
  <dimension ref="A1:K73"/>
  <sheetViews>
    <sheetView topLeftCell="A40" workbookViewId="0">
      <selection activeCell="C50" sqref="C50"/>
    </sheetView>
  </sheetViews>
  <sheetFormatPr baseColWidth="10" defaultRowHeight="17.25" customHeight="1" x14ac:dyDescent="0.2"/>
  <cols>
    <col min="1" max="1" width="30" style="331" customWidth="1"/>
    <col min="2" max="11" width="14.28515625" style="331" customWidth="1"/>
    <col min="12" max="16384" width="11.42578125" style="331"/>
  </cols>
  <sheetData>
    <row r="1" spans="1:11" s="328" customFormat="1" ht="80.25" customHeight="1" x14ac:dyDescent="0.2">
      <c r="A1" s="504" t="s">
        <v>86</v>
      </c>
      <c r="B1" s="504"/>
      <c r="C1" s="504"/>
      <c r="D1" s="504"/>
      <c r="E1" s="504"/>
      <c r="F1" s="504"/>
      <c r="G1" s="504"/>
      <c r="H1" s="504"/>
      <c r="I1" s="327"/>
    </row>
    <row r="2" spans="1:11" s="328" customFormat="1" ht="17.25" customHeight="1" x14ac:dyDescent="0.2">
      <c r="C2" s="329"/>
      <c r="D2" s="329"/>
      <c r="E2" s="329"/>
      <c r="F2" s="329"/>
      <c r="G2" s="329"/>
    </row>
    <row r="3" spans="1:11" s="328" customFormat="1" ht="17.25" customHeight="1" x14ac:dyDescent="0.2">
      <c r="A3" s="328" t="s">
        <v>103</v>
      </c>
      <c r="B3" s="329"/>
      <c r="C3" s="329"/>
      <c r="D3" s="329"/>
      <c r="E3" s="329"/>
      <c r="F3" s="329"/>
      <c r="G3" s="329"/>
      <c r="K3" s="330" t="s">
        <v>104</v>
      </c>
    </row>
    <row r="4" spans="1:11" s="328" customFormat="1" ht="17.25" customHeight="1" x14ac:dyDescent="0.2">
      <c r="A4" s="328" t="s">
        <v>105</v>
      </c>
      <c r="B4" s="329"/>
      <c r="C4" s="329"/>
      <c r="D4" s="329"/>
      <c r="E4" s="329"/>
      <c r="F4" s="329"/>
      <c r="G4" s="329"/>
    </row>
    <row r="5" spans="1:11" s="328" customFormat="1" ht="17.25" customHeight="1" x14ac:dyDescent="0.2">
      <c r="B5" s="329"/>
      <c r="C5" s="329"/>
      <c r="D5" s="329"/>
      <c r="E5" s="329"/>
      <c r="F5" s="329"/>
      <c r="G5" s="329"/>
    </row>
    <row r="6" spans="1:11" ht="17.25" customHeight="1" x14ac:dyDescent="0.2">
      <c r="B6" s="332"/>
      <c r="C6" s="332"/>
      <c r="D6" s="332"/>
      <c r="E6" s="332"/>
      <c r="F6" s="332"/>
      <c r="G6" s="332"/>
    </row>
    <row r="7" spans="1:11" s="333" customFormat="1" ht="17.25" customHeight="1" x14ac:dyDescent="0.2">
      <c r="B7" s="505" t="s">
        <v>88</v>
      </c>
      <c r="C7" s="505"/>
      <c r="G7" s="505" t="s">
        <v>88</v>
      </c>
      <c r="H7" s="505"/>
    </row>
    <row r="8" spans="1:11" s="333" customFormat="1" ht="17.25" customHeight="1" x14ac:dyDescent="0.2">
      <c r="B8" s="505" t="s">
        <v>89</v>
      </c>
      <c r="C8" s="505"/>
      <c r="G8" s="505" t="s">
        <v>89</v>
      </c>
      <c r="H8" s="505"/>
    </row>
    <row r="9" spans="1:11" s="333" customFormat="1" ht="17.25" customHeight="1" x14ac:dyDescent="0.2">
      <c r="A9" s="334" t="s">
        <v>90</v>
      </c>
      <c r="B9" s="335" t="s">
        <v>106</v>
      </c>
      <c r="C9" s="336" t="s">
        <v>107</v>
      </c>
      <c r="D9" s="337" t="s">
        <v>106</v>
      </c>
      <c r="E9" s="338" t="s">
        <v>107</v>
      </c>
      <c r="F9" s="337" t="s">
        <v>3</v>
      </c>
      <c r="G9" s="335" t="s">
        <v>93</v>
      </c>
      <c r="H9" s="336" t="s">
        <v>94</v>
      </c>
      <c r="I9" s="337" t="s">
        <v>93</v>
      </c>
      <c r="J9" s="338" t="s">
        <v>94</v>
      </c>
      <c r="K9" s="337" t="s">
        <v>3</v>
      </c>
    </row>
    <row r="10" spans="1:11" ht="17.25" customHeight="1" x14ac:dyDescent="0.2">
      <c r="A10" s="339" t="s">
        <v>4</v>
      </c>
      <c r="B10" s="340">
        <v>0.40714632960622266</v>
      </c>
      <c r="C10" s="341">
        <v>0.79335793357933582</v>
      </c>
      <c r="D10" s="342">
        <v>67</v>
      </c>
      <c r="E10" s="343">
        <v>129</v>
      </c>
      <c r="F10" s="344">
        <v>-48.062015503875969</v>
      </c>
      <c r="G10" s="340">
        <v>0.58968365279725732</v>
      </c>
      <c r="H10" s="341">
        <v>0.78535136732769428</v>
      </c>
      <c r="I10" s="342">
        <v>946</v>
      </c>
      <c r="J10" s="343">
        <v>1116</v>
      </c>
      <c r="K10" s="344">
        <v>-15.232974910394265</v>
      </c>
    </row>
    <row r="11" spans="1:11" ht="17.25" customHeight="1" x14ac:dyDescent="0.2">
      <c r="A11" s="331" t="s">
        <v>39</v>
      </c>
      <c r="B11" s="345">
        <v>9.1152163344676712E-2</v>
      </c>
      <c r="C11" s="346">
        <v>2.4600246002460021E-2</v>
      </c>
      <c r="D11" s="347">
        <v>15</v>
      </c>
      <c r="E11" s="348">
        <v>4</v>
      </c>
      <c r="F11" s="349">
        <v>275</v>
      </c>
      <c r="G11" s="345">
        <v>3.9270687237026647E-2</v>
      </c>
      <c r="H11" s="346">
        <v>4.011203220222094E-2</v>
      </c>
      <c r="I11" s="347">
        <v>63</v>
      </c>
      <c r="J11" s="348">
        <v>57</v>
      </c>
      <c r="K11" s="349">
        <v>10.526315789473683</v>
      </c>
    </row>
    <row r="12" spans="1:11" ht="17.25" customHeight="1" x14ac:dyDescent="0.2">
      <c r="A12" s="339" t="s">
        <v>5</v>
      </c>
      <c r="B12" s="340">
        <v>7.292173067574137E-2</v>
      </c>
      <c r="C12" s="341">
        <v>5.5350553505535055E-2</v>
      </c>
      <c r="D12" s="342">
        <v>12</v>
      </c>
      <c r="E12" s="343">
        <v>9</v>
      </c>
      <c r="F12" s="344">
        <v>33.333333333333329</v>
      </c>
      <c r="G12" s="340">
        <v>8.2281439925198693E-2</v>
      </c>
      <c r="H12" s="341">
        <v>4.7852950697386383E-2</v>
      </c>
      <c r="I12" s="342">
        <v>132</v>
      </c>
      <c r="J12" s="343">
        <v>68</v>
      </c>
      <c r="K12" s="344">
        <v>94.117647058823522</v>
      </c>
    </row>
    <row r="13" spans="1:11" ht="17.25" customHeight="1" x14ac:dyDescent="0.2">
      <c r="A13" s="331" t="s">
        <v>6</v>
      </c>
      <c r="B13" s="345">
        <v>7.5534759358288763</v>
      </c>
      <c r="C13" s="346">
        <v>6.6851168511685115</v>
      </c>
      <c r="D13" s="347">
        <v>1243</v>
      </c>
      <c r="E13" s="348">
        <v>1087</v>
      </c>
      <c r="F13" s="349">
        <v>14.351425942962281</v>
      </c>
      <c r="G13" s="345">
        <v>7.3679289387564282</v>
      </c>
      <c r="H13" s="346">
        <v>5.9816188371732988</v>
      </c>
      <c r="I13" s="347">
        <v>11820</v>
      </c>
      <c r="J13" s="348">
        <v>8500</v>
      </c>
      <c r="K13" s="349">
        <v>39.058823529411761</v>
      </c>
    </row>
    <row r="14" spans="1:11" ht="17.25" customHeight="1" x14ac:dyDescent="0.2">
      <c r="A14" s="339" t="s">
        <v>7</v>
      </c>
      <c r="B14" s="340">
        <v>8.2462323772484201</v>
      </c>
      <c r="C14" s="341">
        <v>8.5178351783517829</v>
      </c>
      <c r="D14" s="342">
        <v>1357</v>
      </c>
      <c r="E14" s="343">
        <v>1385</v>
      </c>
      <c r="F14" s="344">
        <v>-2.0216606498194944</v>
      </c>
      <c r="G14" s="340">
        <v>8.8109708586566935</v>
      </c>
      <c r="H14" s="341">
        <v>9.030837004405285</v>
      </c>
      <c r="I14" s="342">
        <v>14135</v>
      </c>
      <c r="J14" s="343">
        <v>12833</v>
      </c>
      <c r="K14" s="344">
        <v>10.145718070599237</v>
      </c>
    </row>
    <row r="15" spans="1:11" ht="17.25" customHeight="1" x14ac:dyDescent="0.2">
      <c r="A15" s="331" t="s">
        <v>8</v>
      </c>
      <c r="B15" s="345">
        <v>7.8998541565386479E-2</v>
      </c>
      <c r="C15" s="346">
        <v>2.4600246002460021E-2</v>
      </c>
      <c r="D15" s="347">
        <v>13</v>
      </c>
      <c r="E15" s="348">
        <v>4</v>
      </c>
      <c r="F15" s="349">
        <v>225</v>
      </c>
      <c r="G15" s="345">
        <v>3.7400654511453954E-2</v>
      </c>
      <c r="H15" s="346">
        <v>2.04078760327089E-2</v>
      </c>
      <c r="I15" s="347">
        <v>60</v>
      </c>
      <c r="J15" s="348">
        <v>29</v>
      </c>
      <c r="K15" s="349">
        <v>106.89655172413792</v>
      </c>
    </row>
    <row r="16" spans="1:11" ht="17.25" customHeight="1" x14ac:dyDescent="0.2">
      <c r="A16" s="339" t="s">
        <v>9</v>
      </c>
      <c r="B16" s="340">
        <v>1.6285853184248906</v>
      </c>
      <c r="C16" s="341">
        <v>2.5584255842558425</v>
      </c>
      <c r="D16" s="342">
        <v>268</v>
      </c>
      <c r="E16" s="343">
        <v>416</v>
      </c>
      <c r="F16" s="344">
        <v>-35.57692307692308</v>
      </c>
      <c r="G16" s="340">
        <v>1.4592488701885615</v>
      </c>
      <c r="H16" s="341">
        <v>1.5798510928769476</v>
      </c>
      <c r="I16" s="342">
        <v>2341</v>
      </c>
      <c r="J16" s="343">
        <v>2245</v>
      </c>
      <c r="K16" s="344">
        <v>4.2761692650334071</v>
      </c>
    </row>
    <row r="17" spans="1:11" ht="17.25" customHeight="1" x14ac:dyDescent="0.2">
      <c r="A17" s="331" t="s">
        <v>10</v>
      </c>
      <c r="B17" s="345">
        <v>2.7892561983471076</v>
      </c>
      <c r="C17" s="346">
        <v>2.6998769987699878</v>
      </c>
      <c r="D17" s="347">
        <v>459</v>
      </c>
      <c r="E17" s="348">
        <v>439</v>
      </c>
      <c r="F17" s="349">
        <v>4.5558086560364464</v>
      </c>
      <c r="G17" s="345">
        <v>2.3369175627240146</v>
      </c>
      <c r="H17" s="346">
        <v>2.6558387637049443</v>
      </c>
      <c r="I17" s="347">
        <v>3749</v>
      </c>
      <c r="J17" s="348">
        <v>3774</v>
      </c>
      <c r="K17" s="349">
        <v>-0.66242713301536837</v>
      </c>
    </row>
    <row r="18" spans="1:11" ht="17.25" customHeight="1" x14ac:dyDescent="0.2">
      <c r="A18" s="339" t="s">
        <v>40</v>
      </c>
      <c r="B18" s="340">
        <v>0.19445794846864364</v>
      </c>
      <c r="C18" s="341">
        <v>0.38745387453874541</v>
      </c>
      <c r="D18" s="342">
        <v>32</v>
      </c>
      <c r="E18" s="343">
        <v>63</v>
      </c>
      <c r="F18" s="344">
        <v>-49.206349206349202</v>
      </c>
      <c r="G18" s="340">
        <v>0.16705625681782763</v>
      </c>
      <c r="H18" s="341">
        <v>0.27093214733079057</v>
      </c>
      <c r="I18" s="342">
        <v>268</v>
      </c>
      <c r="J18" s="343">
        <v>385</v>
      </c>
      <c r="K18" s="344">
        <v>-30.38961038961039</v>
      </c>
    </row>
    <row r="19" spans="1:11" ht="17.25" customHeight="1" x14ac:dyDescent="0.2">
      <c r="A19" s="331" t="s">
        <v>11</v>
      </c>
      <c r="B19" s="345">
        <v>2.613028682547399</v>
      </c>
      <c r="C19" s="346">
        <v>2.5399753997539976</v>
      </c>
      <c r="D19" s="347">
        <v>430</v>
      </c>
      <c r="E19" s="348">
        <v>413</v>
      </c>
      <c r="F19" s="349">
        <v>4.1162227602905572</v>
      </c>
      <c r="G19" s="345">
        <v>2.492130278946548</v>
      </c>
      <c r="H19" s="346">
        <v>2.7050991541287246</v>
      </c>
      <c r="I19" s="347">
        <v>3998</v>
      </c>
      <c r="J19" s="348">
        <v>3844</v>
      </c>
      <c r="K19" s="349">
        <v>4.0062434963579605</v>
      </c>
    </row>
    <row r="20" spans="1:11" ht="17.25" customHeight="1" x14ac:dyDescent="0.2">
      <c r="A20" s="339" t="s">
        <v>12</v>
      </c>
      <c r="B20" s="340">
        <v>4.6122994652406417</v>
      </c>
      <c r="C20" s="341">
        <v>5.0615006150061506</v>
      </c>
      <c r="D20" s="342">
        <v>759</v>
      </c>
      <c r="E20" s="343">
        <v>823</v>
      </c>
      <c r="F20" s="344">
        <v>-7.7764277035236935</v>
      </c>
      <c r="G20" s="340">
        <v>3.6746143057503504</v>
      </c>
      <c r="H20" s="341">
        <v>4.1829108668421275</v>
      </c>
      <c r="I20" s="342">
        <v>5895</v>
      </c>
      <c r="J20" s="343">
        <v>5944</v>
      </c>
      <c r="K20" s="344">
        <v>-0.8243606998654105</v>
      </c>
    </row>
    <row r="21" spans="1:11" ht="17.25" customHeight="1" x14ac:dyDescent="0.2">
      <c r="A21" s="331" t="s">
        <v>83</v>
      </c>
      <c r="B21" s="345">
        <v>7.292173067574137E-2</v>
      </c>
      <c r="C21" s="346">
        <v>0</v>
      </c>
      <c r="D21" s="347">
        <v>12</v>
      </c>
      <c r="E21" s="348">
        <v>0</v>
      </c>
      <c r="F21" s="349">
        <v>0</v>
      </c>
      <c r="G21" s="345">
        <v>3.2413900576593428E-2</v>
      </c>
      <c r="H21" s="346">
        <v>0</v>
      </c>
      <c r="I21" s="347">
        <v>52</v>
      </c>
      <c r="J21" s="348">
        <v>0</v>
      </c>
      <c r="K21" s="349">
        <v>0</v>
      </c>
    </row>
    <row r="22" spans="1:11" ht="17.25" customHeight="1" x14ac:dyDescent="0.2">
      <c r="A22" s="339" t="s">
        <v>13</v>
      </c>
      <c r="B22" s="340">
        <v>1.1424404472532814</v>
      </c>
      <c r="C22" s="341">
        <v>1.3714637146371464</v>
      </c>
      <c r="D22" s="342">
        <v>188</v>
      </c>
      <c r="E22" s="343">
        <v>223</v>
      </c>
      <c r="F22" s="344">
        <v>-15.695067264573993</v>
      </c>
      <c r="G22" s="340">
        <v>1.0148044257441173</v>
      </c>
      <c r="H22" s="341">
        <v>0.65586691249947227</v>
      </c>
      <c r="I22" s="342">
        <v>1628</v>
      </c>
      <c r="J22" s="343">
        <v>932</v>
      </c>
      <c r="K22" s="344">
        <v>74.678111587982826</v>
      </c>
    </row>
    <row r="23" spans="1:11" ht="17.25" customHeight="1" x14ac:dyDescent="0.2">
      <c r="A23" s="331" t="s">
        <v>95</v>
      </c>
      <c r="B23" s="345">
        <v>3.7068546426835201</v>
      </c>
      <c r="C23" s="346">
        <v>2.9520295202952029</v>
      </c>
      <c r="D23" s="347">
        <v>610</v>
      </c>
      <c r="E23" s="348">
        <v>480</v>
      </c>
      <c r="F23" s="349">
        <v>27.083333333333332</v>
      </c>
      <c r="G23" s="345">
        <v>3.1142278323203989</v>
      </c>
      <c r="H23" s="346">
        <v>2.6502090047993696</v>
      </c>
      <c r="I23" s="347">
        <v>4996</v>
      </c>
      <c r="J23" s="348">
        <v>3766</v>
      </c>
      <c r="K23" s="349">
        <v>32.660647902283593</v>
      </c>
    </row>
    <row r="24" spans="1:11" ht="17.25" customHeight="1" x14ac:dyDescent="0.2">
      <c r="A24" s="339" t="s">
        <v>33</v>
      </c>
      <c r="B24" s="340">
        <v>0.38891589693728729</v>
      </c>
      <c r="C24" s="341">
        <v>0.31365313653136534</v>
      </c>
      <c r="D24" s="342">
        <v>64</v>
      </c>
      <c r="E24" s="343">
        <v>51</v>
      </c>
      <c r="F24" s="344">
        <v>25.490196078431371</v>
      </c>
      <c r="G24" s="340">
        <v>0.45005454262116257</v>
      </c>
      <c r="H24" s="341">
        <v>0.39197196380065019</v>
      </c>
      <c r="I24" s="342">
        <v>722</v>
      </c>
      <c r="J24" s="343">
        <v>557</v>
      </c>
      <c r="K24" s="344">
        <v>29.622980251346497</v>
      </c>
    </row>
    <row r="25" spans="1:11" ht="17.25" customHeight="1" x14ac:dyDescent="0.2">
      <c r="A25" s="331" t="s">
        <v>15</v>
      </c>
      <c r="B25" s="345">
        <v>1.2032085561497325</v>
      </c>
      <c r="C25" s="346">
        <v>1.5744157441574413</v>
      </c>
      <c r="D25" s="347">
        <v>198</v>
      </c>
      <c r="E25" s="348">
        <v>256</v>
      </c>
      <c r="F25" s="349">
        <v>-22.65625</v>
      </c>
      <c r="G25" s="345">
        <v>1.2242480910082594</v>
      </c>
      <c r="H25" s="346">
        <v>1.472885673671025</v>
      </c>
      <c r="I25" s="347">
        <v>1964</v>
      </c>
      <c r="J25" s="348">
        <v>2093</v>
      </c>
      <c r="K25" s="349">
        <v>-6.1634018155757291</v>
      </c>
    </row>
    <row r="26" spans="1:11" ht="17.25" customHeight="1" x14ac:dyDescent="0.2">
      <c r="A26" s="339" t="s">
        <v>16</v>
      </c>
      <c r="B26" s="340">
        <v>1.8291200777831793</v>
      </c>
      <c r="C26" s="341">
        <v>1.6543665436654369</v>
      </c>
      <c r="D26" s="342">
        <v>301</v>
      </c>
      <c r="E26" s="343">
        <v>269</v>
      </c>
      <c r="F26" s="344">
        <v>11.895910780669144</v>
      </c>
      <c r="G26" s="340">
        <v>1.8214118747078074</v>
      </c>
      <c r="H26" s="341">
        <v>1.4651447551758596</v>
      </c>
      <c r="I26" s="342">
        <v>2922</v>
      </c>
      <c r="J26" s="343">
        <v>2082</v>
      </c>
      <c r="K26" s="344">
        <v>40.345821325648416</v>
      </c>
    </row>
    <row r="27" spans="1:11" ht="17.25" customHeight="1" x14ac:dyDescent="0.2">
      <c r="A27" s="331" t="s">
        <v>43</v>
      </c>
      <c r="B27" s="345">
        <v>0.76567817209528444</v>
      </c>
      <c r="C27" s="346">
        <v>0.85485854858548593</v>
      </c>
      <c r="D27" s="347">
        <v>126</v>
      </c>
      <c r="E27" s="348">
        <v>139</v>
      </c>
      <c r="F27" s="349">
        <v>-9.3525179856115113</v>
      </c>
      <c r="G27" s="345">
        <v>1.0316347202742715</v>
      </c>
      <c r="H27" s="346">
        <v>1.0189863619090511</v>
      </c>
      <c r="I27" s="347">
        <v>1655</v>
      </c>
      <c r="J27" s="348">
        <v>1448</v>
      </c>
      <c r="K27" s="349">
        <v>14.295580110497239</v>
      </c>
    </row>
    <row r="28" spans="1:11" ht="17.25" customHeight="1" x14ac:dyDescent="0.2">
      <c r="A28" s="339" t="s">
        <v>17</v>
      </c>
      <c r="B28" s="340">
        <v>0.17015070491006321</v>
      </c>
      <c r="C28" s="341">
        <v>0.24600246002460024</v>
      </c>
      <c r="D28" s="342">
        <v>28</v>
      </c>
      <c r="E28" s="343">
        <v>40</v>
      </c>
      <c r="F28" s="344">
        <v>-30</v>
      </c>
      <c r="G28" s="340">
        <v>0.18139317438055164</v>
      </c>
      <c r="H28" s="341">
        <v>0.27374702678357798</v>
      </c>
      <c r="I28" s="342">
        <v>291</v>
      </c>
      <c r="J28" s="343">
        <v>389</v>
      </c>
      <c r="K28" s="344">
        <v>-25.192802056555269</v>
      </c>
    </row>
    <row r="29" spans="1:11" ht="17.25" customHeight="1" x14ac:dyDescent="0.2">
      <c r="A29" s="331" t="s">
        <v>18</v>
      </c>
      <c r="B29" s="345">
        <v>0.12153621779290229</v>
      </c>
      <c r="C29" s="346">
        <v>4.3050430504305043E-2</v>
      </c>
      <c r="D29" s="347">
        <v>20</v>
      </c>
      <c r="E29" s="348">
        <v>7</v>
      </c>
      <c r="F29" s="349">
        <v>185.71428571428572</v>
      </c>
      <c r="G29" s="345">
        <v>0.11282530777621941</v>
      </c>
      <c r="H29" s="346">
        <v>9.5002181531575913E-2</v>
      </c>
      <c r="I29" s="347">
        <v>181</v>
      </c>
      <c r="J29" s="348">
        <v>135</v>
      </c>
      <c r="K29" s="349">
        <v>34.074074074074076</v>
      </c>
    </row>
    <row r="30" spans="1:11" ht="17.25" customHeight="1" x14ac:dyDescent="0.2">
      <c r="A30" s="339" t="s">
        <v>19</v>
      </c>
      <c r="B30" s="340">
        <v>1.8351968886728247</v>
      </c>
      <c r="C30" s="341">
        <v>2.177121771217712</v>
      </c>
      <c r="D30" s="342">
        <v>302</v>
      </c>
      <c r="E30" s="343">
        <v>354</v>
      </c>
      <c r="F30" s="344">
        <v>-14.689265536723164</v>
      </c>
      <c r="G30" s="340">
        <v>2.1106436029297178</v>
      </c>
      <c r="H30" s="341">
        <v>1.9443779820129201</v>
      </c>
      <c r="I30" s="342">
        <v>3386</v>
      </c>
      <c r="J30" s="343">
        <v>2763</v>
      </c>
      <c r="K30" s="344">
        <v>22.547955121245021</v>
      </c>
    </row>
    <row r="31" spans="1:11" ht="17.25" customHeight="1" x14ac:dyDescent="0.2">
      <c r="A31" s="331" t="s">
        <v>66</v>
      </c>
      <c r="B31" s="345">
        <v>8.5683033543996121</v>
      </c>
      <c r="C31" s="346">
        <v>10.473554735547355</v>
      </c>
      <c r="D31" s="347">
        <v>1410</v>
      </c>
      <c r="E31" s="348">
        <v>1703</v>
      </c>
      <c r="F31" s="349">
        <v>-17.204932472108045</v>
      </c>
      <c r="G31" s="345">
        <v>9.4467819853514108</v>
      </c>
      <c r="H31" s="346">
        <v>9.8253367299545395</v>
      </c>
      <c r="I31" s="347">
        <v>15155</v>
      </c>
      <c r="J31" s="348">
        <v>13962</v>
      </c>
      <c r="K31" s="349">
        <v>8.5446211144535162</v>
      </c>
    </row>
    <row r="32" spans="1:11" ht="17.25" customHeight="1" x14ac:dyDescent="0.2">
      <c r="A32" s="339" t="s">
        <v>42</v>
      </c>
      <c r="B32" s="340">
        <v>1.6954302382109869</v>
      </c>
      <c r="C32" s="341">
        <v>1.838868388683887</v>
      </c>
      <c r="D32" s="342">
        <v>279</v>
      </c>
      <c r="E32" s="343">
        <v>299</v>
      </c>
      <c r="F32" s="344">
        <v>-6.6889632107023411</v>
      </c>
      <c r="G32" s="340">
        <v>1.9267570515817358</v>
      </c>
      <c r="H32" s="341">
        <v>2.1252339868545129</v>
      </c>
      <c r="I32" s="342">
        <v>3091</v>
      </c>
      <c r="J32" s="343">
        <v>3020</v>
      </c>
      <c r="K32" s="344">
        <v>2.3509933774834435</v>
      </c>
    </row>
    <row r="33" spans="1:11" ht="17.25" customHeight="1" x14ac:dyDescent="0.2">
      <c r="A33" s="331" t="s">
        <v>20</v>
      </c>
      <c r="B33" s="345">
        <v>1.3065143412736995</v>
      </c>
      <c r="C33" s="346">
        <v>1.4452644526445264</v>
      </c>
      <c r="D33" s="347">
        <v>215</v>
      </c>
      <c r="E33" s="348">
        <v>235</v>
      </c>
      <c r="F33" s="349">
        <v>-8.5106382978723403</v>
      </c>
      <c r="G33" s="345">
        <v>1.0571918341904316</v>
      </c>
      <c r="H33" s="346">
        <v>1.6917425511252482</v>
      </c>
      <c r="I33" s="347">
        <v>1696</v>
      </c>
      <c r="J33" s="348">
        <v>2404</v>
      </c>
      <c r="K33" s="349">
        <v>-29.450915141430951</v>
      </c>
    </row>
    <row r="34" spans="1:11" ht="17.25" customHeight="1" x14ac:dyDescent="0.2">
      <c r="A34" s="339" t="s">
        <v>21</v>
      </c>
      <c r="B34" s="340">
        <v>1.1302868254739913</v>
      </c>
      <c r="C34" s="341">
        <v>1.4145141451414514</v>
      </c>
      <c r="D34" s="342">
        <v>186</v>
      </c>
      <c r="E34" s="343">
        <v>230</v>
      </c>
      <c r="F34" s="344">
        <v>-19.130434782608695</v>
      </c>
      <c r="G34" s="340">
        <v>0.99735078697210533</v>
      </c>
      <c r="H34" s="341">
        <v>1.2026572462034313</v>
      </c>
      <c r="I34" s="342">
        <v>1600</v>
      </c>
      <c r="J34" s="343">
        <v>1709</v>
      </c>
      <c r="K34" s="344">
        <v>-6.3779988297249863</v>
      </c>
    </row>
    <row r="35" spans="1:11" ht="17.25" customHeight="1" x14ac:dyDescent="0.2">
      <c r="A35" s="331" t="s">
        <v>22</v>
      </c>
      <c r="B35" s="345">
        <v>1.9141954302382107</v>
      </c>
      <c r="C35" s="346">
        <v>1.838868388683887</v>
      </c>
      <c r="D35" s="347">
        <v>315</v>
      </c>
      <c r="E35" s="348">
        <v>299</v>
      </c>
      <c r="F35" s="349">
        <v>5.3511705685618729</v>
      </c>
      <c r="G35" s="345">
        <v>2.0925666199158486</v>
      </c>
      <c r="H35" s="346">
        <v>2.0724549971147486</v>
      </c>
      <c r="I35" s="347">
        <v>3357</v>
      </c>
      <c r="J35" s="348">
        <v>2945</v>
      </c>
      <c r="K35" s="349">
        <v>13.989813242784379</v>
      </c>
    </row>
    <row r="36" spans="1:11" ht="17.25" customHeight="1" x14ac:dyDescent="0.2">
      <c r="A36" s="339" t="s">
        <v>23</v>
      </c>
      <c r="B36" s="340">
        <v>2.6737967914438503</v>
      </c>
      <c r="C36" s="341">
        <v>4.1143911439114387</v>
      </c>
      <c r="D36" s="342">
        <v>440</v>
      </c>
      <c r="E36" s="343">
        <v>669</v>
      </c>
      <c r="F36" s="344">
        <v>-34.230194319880418</v>
      </c>
      <c r="G36" s="340">
        <v>2.8792270531400965</v>
      </c>
      <c r="H36" s="341">
        <v>2.8219166514194027</v>
      </c>
      <c r="I36" s="342">
        <v>4619</v>
      </c>
      <c r="J36" s="343">
        <v>4010</v>
      </c>
      <c r="K36" s="344">
        <v>15.187032418952617</v>
      </c>
    </row>
    <row r="37" spans="1:11" ht="17.25" customHeight="1" x14ac:dyDescent="0.2">
      <c r="A37" s="331" t="s">
        <v>24</v>
      </c>
      <c r="B37" s="345">
        <v>1.1849781234807975</v>
      </c>
      <c r="C37" s="346">
        <v>1.4514145141451413</v>
      </c>
      <c r="D37" s="347">
        <v>195</v>
      </c>
      <c r="E37" s="348">
        <v>236</v>
      </c>
      <c r="F37" s="349">
        <v>-17.372881355932204</v>
      </c>
      <c r="G37" s="345">
        <v>1.6861461742247157</v>
      </c>
      <c r="H37" s="346">
        <v>1.7248173846955004</v>
      </c>
      <c r="I37" s="347">
        <v>2705</v>
      </c>
      <c r="J37" s="348">
        <v>2451</v>
      </c>
      <c r="K37" s="349">
        <v>10.36311709506324</v>
      </c>
    </row>
    <row r="38" spans="1:11" ht="17.25" customHeight="1" x14ac:dyDescent="0.2">
      <c r="A38" s="339" t="s">
        <v>25</v>
      </c>
      <c r="B38" s="340">
        <v>2.6251823043266893</v>
      </c>
      <c r="C38" s="341">
        <v>5.6519065190651903</v>
      </c>
      <c r="D38" s="342">
        <v>432</v>
      </c>
      <c r="E38" s="343">
        <v>919</v>
      </c>
      <c r="F38" s="344">
        <v>-52.992383025027202</v>
      </c>
      <c r="G38" s="340">
        <v>3.3841358890447251</v>
      </c>
      <c r="H38" s="341">
        <v>4.8781860916806234</v>
      </c>
      <c r="I38" s="342">
        <v>5429</v>
      </c>
      <c r="J38" s="343">
        <v>6932</v>
      </c>
      <c r="K38" s="344">
        <v>-21.68205424120023</v>
      </c>
    </row>
    <row r="39" spans="1:11" ht="17.25" customHeight="1" x14ac:dyDescent="0.2">
      <c r="A39" s="331" t="s">
        <v>76</v>
      </c>
      <c r="B39" s="345">
        <v>5.6757413709285363</v>
      </c>
      <c r="C39" s="346">
        <v>3.7761377613776141</v>
      </c>
      <c r="D39" s="347">
        <v>934</v>
      </c>
      <c r="E39" s="348">
        <v>614</v>
      </c>
      <c r="F39" s="349">
        <v>52.11726384364821</v>
      </c>
      <c r="G39" s="345">
        <v>5.9323671497584547</v>
      </c>
      <c r="H39" s="346">
        <v>4.8387777793415996</v>
      </c>
      <c r="I39" s="347">
        <v>9517</v>
      </c>
      <c r="J39" s="348">
        <v>6876</v>
      </c>
      <c r="K39" s="349">
        <v>38.408958696916812</v>
      </c>
    </row>
    <row r="40" spans="1:11" ht="17.25" customHeight="1" x14ac:dyDescent="0.2">
      <c r="A40" s="339" t="s">
        <v>41</v>
      </c>
      <c r="B40" s="340">
        <v>7.0734078755469127</v>
      </c>
      <c r="C40" s="341">
        <v>7.2263222632226327</v>
      </c>
      <c r="D40" s="342">
        <v>1164</v>
      </c>
      <c r="E40" s="343">
        <v>1175</v>
      </c>
      <c r="F40" s="344">
        <v>-0.93617021276595747</v>
      </c>
      <c r="G40" s="340">
        <v>7.7194950911640952</v>
      </c>
      <c r="H40" s="341">
        <v>8.1540020548619996</v>
      </c>
      <c r="I40" s="342">
        <v>12384</v>
      </c>
      <c r="J40" s="343">
        <v>11587</v>
      </c>
      <c r="K40" s="344">
        <v>6.8783982048847854</v>
      </c>
    </row>
    <row r="41" spans="1:11" ht="17.25" customHeight="1" x14ac:dyDescent="0.2">
      <c r="A41" s="331" t="s">
        <v>26</v>
      </c>
      <c r="B41" s="345">
        <v>0.1762275157997083</v>
      </c>
      <c r="C41" s="346">
        <v>0.22755227552275523</v>
      </c>
      <c r="D41" s="347">
        <v>29</v>
      </c>
      <c r="E41" s="348">
        <v>37</v>
      </c>
      <c r="F41" s="349">
        <v>-21.621621621621621</v>
      </c>
      <c r="G41" s="345">
        <v>0.13962911017609475</v>
      </c>
      <c r="H41" s="346">
        <v>0.19493040210552984</v>
      </c>
      <c r="I41" s="347">
        <v>224</v>
      </c>
      <c r="J41" s="348">
        <v>277</v>
      </c>
      <c r="K41" s="349">
        <v>-19.133574007220215</v>
      </c>
    </row>
    <row r="42" spans="1:11" ht="17.25" customHeight="1" x14ac:dyDescent="0.2">
      <c r="A42" s="339" t="s">
        <v>44</v>
      </c>
      <c r="B42" s="340">
        <v>6.0768108896451139E-3</v>
      </c>
      <c r="C42" s="341">
        <v>1.8450184501845018E-2</v>
      </c>
      <c r="D42" s="342">
        <v>1</v>
      </c>
      <c r="E42" s="343">
        <v>3</v>
      </c>
      <c r="F42" s="344">
        <v>-66.666666666666657</v>
      </c>
      <c r="G42" s="340">
        <v>9.3501636278634885E-3</v>
      </c>
      <c r="H42" s="341">
        <v>7.0371986319685857E-3</v>
      </c>
      <c r="I42" s="342">
        <v>15</v>
      </c>
      <c r="J42" s="343">
        <v>10</v>
      </c>
      <c r="K42" s="344">
        <v>50</v>
      </c>
    </row>
    <row r="43" spans="1:11" ht="17.25" customHeight="1" x14ac:dyDescent="0.2">
      <c r="A43" s="331" t="s">
        <v>27</v>
      </c>
      <c r="B43" s="345">
        <v>0.75352455031599419</v>
      </c>
      <c r="C43" s="346">
        <v>0.53505535055350562</v>
      </c>
      <c r="D43" s="347">
        <v>124</v>
      </c>
      <c r="E43" s="348">
        <v>87</v>
      </c>
      <c r="F43" s="349">
        <v>42.528735632183903</v>
      </c>
      <c r="G43" s="345">
        <v>0.73928627084307308</v>
      </c>
      <c r="H43" s="346">
        <v>0.68331198716414976</v>
      </c>
      <c r="I43" s="347">
        <v>1186</v>
      </c>
      <c r="J43" s="348">
        <v>971</v>
      </c>
      <c r="K43" s="349">
        <v>22.142121524201855</v>
      </c>
    </row>
    <row r="44" spans="1:11" ht="17.25" customHeight="1" x14ac:dyDescent="0.2">
      <c r="A44" s="339" t="s">
        <v>28</v>
      </c>
      <c r="B44" s="340">
        <v>2.8439474963539135</v>
      </c>
      <c r="C44" s="341">
        <v>1.1746617466174663</v>
      </c>
      <c r="D44" s="342">
        <v>468</v>
      </c>
      <c r="E44" s="343">
        <v>191</v>
      </c>
      <c r="F44" s="344">
        <v>145.0261780104712</v>
      </c>
      <c r="G44" s="340">
        <v>2.2727131058126853</v>
      </c>
      <c r="H44" s="341">
        <v>1.6431858805646646</v>
      </c>
      <c r="I44" s="342">
        <v>3646</v>
      </c>
      <c r="J44" s="343">
        <v>2335</v>
      </c>
      <c r="K44" s="344">
        <v>56.145610278372594</v>
      </c>
    </row>
    <row r="45" spans="1:11" ht="17.25" customHeight="1" x14ac:dyDescent="0.2">
      <c r="A45" s="331" t="s">
        <v>78</v>
      </c>
      <c r="B45" s="345">
        <v>1.7197374817695672</v>
      </c>
      <c r="C45" s="346">
        <v>3.6039360393603932</v>
      </c>
      <c r="D45" s="347">
        <v>283</v>
      </c>
      <c r="E45" s="348">
        <v>586</v>
      </c>
      <c r="F45" s="349">
        <v>-51.706484641638227</v>
      </c>
      <c r="G45" s="345">
        <v>1.6044880785413747</v>
      </c>
      <c r="H45" s="346">
        <v>1.8064488888263359</v>
      </c>
      <c r="I45" s="347">
        <v>2574</v>
      </c>
      <c r="J45" s="348">
        <v>2567</v>
      </c>
      <c r="K45" s="349">
        <v>0.27269185820023373</v>
      </c>
    </row>
    <row r="46" spans="1:11" ht="17.25" customHeight="1" x14ac:dyDescent="0.2">
      <c r="A46" s="339" t="s">
        <v>79</v>
      </c>
      <c r="B46" s="340">
        <v>6.0585804569761788</v>
      </c>
      <c r="C46" s="341">
        <v>4.2742927429274289</v>
      </c>
      <c r="D46" s="342">
        <v>997</v>
      </c>
      <c r="E46" s="343">
        <v>695</v>
      </c>
      <c r="F46" s="344">
        <v>43.453237410071942</v>
      </c>
      <c r="G46" s="340">
        <v>4.5741000467508179</v>
      </c>
      <c r="H46" s="341">
        <v>3.9478684325343765</v>
      </c>
      <c r="I46" s="342">
        <v>7338</v>
      </c>
      <c r="J46" s="343">
        <v>5610</v>
      </c>
      <c r="K46" s="344">
        <v>30.802139037433157</v>
      </c>
    </row>
    <row r="47" spans="1:11" ht="17.25" customHeight="1" x14ac:dyDescent="0.2">
      <c r="A47" s="331" t="s">
        <v>81</v>
      </c>
      <c r="B47" s="345">
        <v>2.9107924161400098</v>
      </c>
      <c r="C47" s="346">
        <v>3.0012300123001228</v>
      </c>
      <c r="D47" s="347">
        <v>479</v>
      </c>
      <c r="E47" s="348">
        <v>488</v>
      </c>
      <c r="F47" s="349">
        <v>-1.8442622950819672</v>
      </c>
      <c r="G47" s="345">
        <v>3.2887642200405174</v>
      </c>
      <c r="H47" s="346">
        <v>3.5397109118801984</v>
      </c>
      <c r="I47" s="347">
        <v>5276</v>
      </c>
      <c r="J47" s="348">
        <v>5030</v>
      </c>
      <c r="K47" s="349">
        <v>4.8906560636182901</v>
      </c>
    </row>
    <row r="48" spans="1:11" ht="17.25" customHeight="1" x14ac:dyDescent="0.2">
      <c r="A48" s="339" t="s">
        <v>80</v>
      </c>
      <c r="B48" s="340">
        <v>11.169178415167719</v>
      </c>
      <c r="C48" s="341">
        <v>6.7097170971709712</v>
      </c>
      <c r="D48" s="342">
        <v>1838</v>
      </c>
      <c r="E48" s="343">
        <v>1091</v>
      </c>
      <c r="F48" s="344">
        <v>68.469294225481221</v>
      </c>
      <c r="G48" s="340">
        <v>11.114227832320399</v>
      </c>
      <c r="H48" s="341">
        <v>10.883027684339417</v>
      </c>
      <c r="I48" s="342">
        <v>17830</v>
      </c>
      <c r="J48" s="343">
        <v>15465</v>
      </c>
      <c r="K48" s="344">
        <v>15.292596184933721</v>
      </c>
    </row>
    <row r="49" spans="1:11" ht="17.25" customHeight="1" x14ac:dyDescent="0.2">
      <c r="A49" s="331" t="s">
        <v>29</v>
      </c>
      <c r="B49" s="345">
        <v>0.99052017501215373</v>
      </c>
      <c r="C49" s="346">
        <v>0.7</v>
      </c>
      <c r="D49" s="347">
        <v>163</v>
      </c>
      <c r="E49" s="348">
        <v>112</v>
      </c>
      <c r="F49" s="349">
        <v>45.535714285714285</v>
      </c>
      <c r="G49" s="345">
        <v>0.98426055789309652</v>
      </c>
      <c r="H49" s="346">
        <v>0.69034918579611826</v>
      </c>
      <c r="I49" s="347">
        <v>1579</v>
      </c>
      <c r="J49" s="348">
        <v>981</v>
      </c>
      <c r="K49" s="349">
        <v>60.95820591233435</v>
      </c>
    </row>
    <row r="50" spans="1:11" ht="27.75" customHeight="1" thickBot="1" x14ac:dyDescent="0.25">
      <c r="A50" s="350" t="s">
        <v>96</v>
      </c>
      <c r="B50" s="351">
        <v>100</v>
      </c>
      <c r="C50" s="352">
        <v>100</v>
      </c>
      <c r="D50" s="353">
        <v>16456</v>
      </c>
      <c r="E50" s="354">
        <v>16260</v>
      </c>
      <c r="F50" s="355">
        <v>1.2054120541205411</v>
      </c>
      <c r="G50" s="351">
        <v>100</v>
      </c>
      <c r="H50" s="352">
        <v>100</v>
      </c>
      <c r="I50" s="353">
        <v>160425</v>
      </c>
      <c r="J50" s="354">
        <v>142102</v>
      </c>
      <c r="K50" s="355">
        <v>12.894259053356041</v>
      </c>
    </row>
    <row r="51" spans="1:11" ht="20.85" customHeight="1" x14ac:dyDescent="0.2">
      <c r="A51" s="356" t="s">
        <v>34</v>
      </c>
      <c r="B51" s="357">
        <v>45.782693242586291</v>
      </c>
      <c r="C51" s="358">
        <v>47.392373923739243</v>
      </c>
      <c r="D51" s="359">
        <v>7534</v>
      </c>
      <c r="E51" s="360">
        <v>7706</v>
      </c>
      <c r="F51" s="361">
        <v>-2.2320269919543212</v>
      </c>
      <c r="G51" s="357">
        <v>46.978338787595447</v>
      </c>
      <c r="H51" s="358">
        <v>50.299784661721858</v>
      </c>
      <c r="I51" s="359">
        <v>75365</v>
      </c>
      <c r="J51" s="360">
        <v>71477</v>
      </c>
      <c r="K51" s="361">
        <v>5.4395120108566388</v>
      </c>
    </row>
    <row r="52" spans="1:11" ht="20.85" customHeight="1" x14ac:dyDescent="0.2">
      <c r="A52" s="362" t="s">
        <v>97</v>
      </c>
      <c r="B52" s="363">
        <v>38.727515799708314</v>
      </c>
      <c r="C52" s="364">
        <v>48.321033210332104</v>
      </c>
      <c r="D52" s="365">
        <v>6373</v>
      </c>
      <c r="E52" s="366">
        <v>7857</v>
      </c>
      <c r="F52" s="367">
        <v>-18.887616138475245</v>
      </c>
      <c r="G52" s="363">
        <v>44.807230793205548</v>
      </c>
      <c r="H52" s="364">
        <v>54.041463174339555</v>
      </c>
      <c r="I52" s="365">
        <v>71882</v>
      </c>
      <c r="J52" s="366">
        <v>76794</v>
      </c>
      <c r="K52" s="367">
        <v>-6.3963330468526189</v>
      </c>
    </row>
    <row r="53" spans="1:11" ht="20.85" customHeight="1" x14ac:dyDescent="0.2">
      <c r="A53" s="368" t="s">
        <v>98</v>
      </c>
      <c r="B53" s="369">
        <v>11.691784151677199</v>
      </c>
      <c r="C53" s="370">
        <v>22.693726937269375</v>
      </c>
      <c r="D53" s="371">
        <v>1924</v>
      </c>
      <c r="E53" s="372">
        <v>3690</v>
      </c>
      <c r="F53" s="373">
        <v>-47.859078590785906</v>
      </c>
      <c r="G53" s="369">
        <v>14.905407511298113</v>
      </c>
      <c r="H53" s="370">
        <v>23.494391352690322</v>
      </c>
      <c r="I53" s="371">
        <v>23912</v>
      </c>
      <c r="J53" s="372">
        <v>33386</v>
      </c>
      <c r="K53" s="373">
        <v>-28.377164080752408</v>
      </c>
    </row>
    <row r="54" spans="1:11" ht="17.25" customHeight="1" x14ac:dyDescent="0.2">
      <c r="A54" s="331" t="s">
        <v>75</v>
      </c>
      <c r="B54" s="345">
        <v>24.769081186193485</v>
      </c>
      <c r="C54" s="346">
        <v>13.105781057810578</v>
      </c>
      <c r="D54" s="347">
        <v>4076</v>
      </c>
      <c r="E54" s="348">
        <v>2131</v>
      </c>
      <c r="F54" s="349">
        <v>91.27170342562178</v>
      </c>
      <c r="G54" s="345">
        <v>21.202431042543243</v>
      </c>
      <c r="H54" s="346">
        <v>11.655712094129569</v>
      </c>
      <c r="I54" s="347">
        <v>34014</v>
      </c>
      <c r="J54" s="348">
        <v>16563</v>
      </c>
      <c r="K54" s="349">
        <v>105.36134758195979</v>
      </c>
    </row>
    <row r="55" spans="1:11" ht="17.25" customHeight="1" x14ac:dyDescent="0.2">
      <c r="A55" s="331" t="s">
        <v>77</v>
      </c>
      <c r="B55" s="345">
        <v>11.017258142926591</v>
      </c>
      <c r="C55" s="346">
        <v>5.7687576875768762</v>
      </c>
      <c r="D55" s="347">
        <v>1813</v>
      </c>
      <c r="E55" s="348">
        <v>938</v>
      </c>
      <c r="F55" s="349">
        <v>93.28358208955224</v>
      </c>
      <c r="G55" s="345">
        <v>8.7074957145083367</v>
      </c>
      <c r="H55" s="346">
        <v>4.6213283416137703</v>
      </c>
      <c r="I55" s="347">
        <v>13969</v>
      </c>
      <c r="J55" s="348">
        <v>6567</v>
      </c>
      <c r="K55" s="349">
        <v>112.71509060453783</v>
      </c>
    </row>
    <row r="56" spans="1:11" ht="17.25" customHeight="1" x14ac:dyDescent="0.2">
      <c r="A56" s="331" t="s">
        <v>35</v>
      </c>
      <c r="B56" s="345">
        <v>13.624210014584346</v>
      </c>
      <c r="C56" s="346">
        <v>9.8892988929889309</v>
      </c>
      <c r="D56" s="347">
        <v>2242</v>
      </c>
      <c r="E56" s="348">
        <v>1608</v>
      </c>
      <c r="F56" s="349">
        <v>39.427860696517413</v>
      </c>
      <c r="G56" s="345">
        <v>10.233442418575658</v>
      </c>
      <c r="H56" s="346">
        <v>5.8408748645339266</v>
      </c>
      <c r="I56" s="347">
        <v>16417</v>
      </c>
      <c r="J56" s="348">
        <v>8300</v>
      </c>
      <c r="K56" s="349">
        <v>97.795180722891558</v>
      </c>
    </row>
    <row r="57" spans="1:11" ht="17.25" customHeight="1" x14ac:dyDescent="0.2">
      <c r="A57" s="331" t="s">
        <v>36</v>
      </c>
      <c r="B57" s="345">
        <v>9.1152163344676712E-2</v>
      </c>
      <c r="C57" s="346">
        <v>0.19065190651906519</v>
      </c>
      <c r="D57" s="347">
        <v>15</v>
      </c>
      <c r="E57" s="348">
        <v>31</v>
      </c>
      <c r="F57" s="349">
        <v>-51.612903225806448</v>
      </c>
      <c r="G57" s="345">
        <v>0.10846189808321645</v>
      </c>
      <c r="H57" s="346">
        <v>0.32371113707055493</v>
      </c>
      <c r="I57" s="347">
        <v>174</v>
      </c>
      <c r="J57" s="348">
        <v>460</v>
      </c>
      <c r="K57" s="349">
        <v>-62.173913043478258</v>
      </c>
    </row>
    <row r="58" spans="1:11" ht="17.25" customHeight="1" x14ac:dyDescent="0.2">
      <c r="A58" s="331" t="s">
        <v>99</v>
      </c>
      <c r="B58" s="345">
        <v>6.6844919786096246E-2</v>
      </c>
      <c r="C58" s="346">
        <v>3.0750307503075031E-2</v>
      </c>
      <c r="D58" s="347">
        <v>11</v>
      </c>
      <c r="E58" s="348">
        <v>5</v>
      </c>
      <c r="F58" s="349">
        <v>120</v>
      </c>
      <c r="G58" s="345">
        <v>3.1790556334735855E-2</v>
      </c>
      <c r="H58" s="346">
        <v>1.970415616951204E-2</v>
      </c>
      <c r="I58" s="347">
        <v>51</v>
      </c>
      <c r="J58" s="348">
        <v>28</v>
      </c>
      <c r="K58" s="349">
        <v>82.142857142857139</v>
      </c>
    </row>
    <row r="59" spans="1:11" ht="17.25" customHeight="1" x14ac:dyDescent="0.2">
      <c r="A59" s="331" t="s">
        <v>100</v>
      </c>
      <c r="B59" s="345">
        <v>1.2153621779290228E-2</v>
      </c>
      <c r="C59" s="346">
        <v>0</v>
      </c>
      <c r="D59" s="347">
        <v>2</v>
      </c>
      <c r="E59" s="348">
        <v>0</v>
      </c>
      <c r="F59" s="349">
        <v>0</v>
      </c>
      <c r="G59" s="345">
        <v>3.7400654511453952E-3</v>
      </c>
      <c r="H59" s="346">
        <v>2.8148794527874344E-3</v>
      </c>
      <c r="I59" s="347">
        <v>6</v>
      </c>
      <c r="J59" s="348">
        <v>4</v>
      </c>
      <c r="K59" s="349">
        <v>50</v>
      </c>
    </row>
    <row r="60" spans="1:11" ht="27.75" customHeight="1" thickBot="1" x14ac:dyDescent="0.25">
      <c r="A60" s="374" t="s">
        <v>101</v>
      </c>
      <c r="B60" s="375">
        <v>49.580700048614482</v>
      </c>
      <c r="C60" s="376">
        <v>28.985239852398525</v>
      </c>
      <c r="D60" s="377">
        <v>8159</v>
      </c>
      <c r="E60" s="378">
        <v>4713</v>
      </c>
      <c r="F60" s="379">
        <v>73.116910672607688</v>
      </c>
      <c r="G60" s="375">
        <v>40.287361695496337</v>
      </c>
      <c r="H60" s="376">
        <v>22.46414547297012</v>
      </c>
      <c r="I60" s="377">
        <v>64631</v>
      </c>
      <c r="J60" s="378">
        <v>31922</v>
      </c>
      <c r="K60" s="379">
        <v>102.46538437441264</v>
      </c>
    </row>
    <row r="61" spans="1:11" ht="17.25" customHeight="1" x14ac:dyDescent="0.2">
      <c r="A61" s="331" t="s">
        <v>46</v>
      </c>
    </row>
    <row r="62" spans="1:11" ht="17.25" customHeight="1" x14ac:dyDescent="0.2">
      <c r="A62" s="331" t="s">
        <v>108</v>
      </c>
    </row>
    <row r="64" spans="1:11" ht="17.25" customHeight="1" x14ac:dyDescent="0.2">
      <c r="B64" s="332"/>
      <c r="C64" s="380"/>
      <c r="D64" s="381"/>
      <c r="E64" s="382"/>
      <c r="F64" s="332"/>
      <c r="G64" s="332"/>
      <c r="H64" s="380"/>
      <c r="I64" s="381"/>
      <c r="J64" s="382"/>
      <c r="K64" s="383"/>
    </row>
    <row r="65" spans="2:11" ht="17.25" customHeight="1" x14ac:dyDescent="0.2">
      <c r="B65" s="332"/>
      <c r="C65" s="380"/>
      <c r="D65" s="381"/>
      <c r="E65" s="382"/>
      <c r="F65" s="332"/>
      <c r="G65" s="332"/>
      <c r="H65" s="380"/>
      <c r="I65" s="381"/>
      <c r="J65" s="382"/>
      <c r="K65" s="383"/>
    </row>
    <row r="66" spans="2:11" ht="17.25" customHeight="1" x14ac:dyDescent="0.2">
      <c r="B66" s="332"/>
      <c r="C66" s="380"/>
      <c r="D66" s="381"/>
      <c r="E66" s="382"/>
      <c r="F66" s="332"/>
      <c r="G66" s="332"/>
      <c r="H66" s="380"/>
      <c r="I66" s="381"/>
      <c r="J66" s="382"/>
      <c r="K66" s="383"/>
    </row>
    <row r="67" spans="2:11" ht="17.25" customHeight="1" x14ac:dyDescent="0.2">
      <c r="B67" s="332"/>
      <c r="C67" s="380"/>
      <c r="D67" s="381"/>
      <c r="E67" s="382"/>
      <c r="F67" s="332"/>
      <c r="G67" s="332"/>
      <c r="H67" s="380"/>
      <c r="I67" s="381"/>
      <c r="J67" s="382"/>
      <c r="K67" s="383"/>
    </row>
    <row r="68" spans="2:11" ht="17.25" customHeight="1" x14ac:dyDescent="0.2">
      <c r="B68" s="332"/>
      <c r="C68" s="380"/>
      <c r="D68" s="381"/>
      <c r="E68" s="382"/>
      <c r="F68" s="332"/>
      <c r="G68" s="332"/>
      <c r="H68" s="380"/>
      <c r="I68" s="381"/>
      <c r="J68" s="382"/>
      <c r="K68" s="383"/>
    </row>
    <row r="69" spans="2:11" ht="17.25" customHeight="1" x14ac:dyDescent="0.2">
      <c r="B69" s="332"/>
      <c r="C69" s="380"/>
      <c r="D69" s="381"/>
      <c r="E69" s="382"/>
      <c r="F69" s="332"/>
      <c r="G69" s="332"/>
      <c r="H69" s="380"/>
      <c r="I69" s="381"/>
      <c r="J69" s="382"/>
      <c r="K69" s="383"/>
    </row>
    <row r="70" spans="2:11" ht="17.25" customHeight="1" x14ac:dyDescent="0.2">
      <c r="B70" s="332"/>
      <c r="C70" s="380"/>
      <c r="D70" s="381"/>
      <c r="E70" s="382"/>
      <c r="F70" s="332"/>
      <c r="G70" s="332"/>
      <c r="H70" s="380"/>
      <c r="I70" s="381"/>
      <c r="J70" s="382"/>
      <c r="K70" s="383"/>
    </row>
    <row r="71" spans="2:11" ht="17.25" customHeight="1" x14ac:dyDescent="0.2">
      <c r="B71" s="332"/>
      <c r="C71" s="380"/>
      <c r="D71" s="381"/>
      <c r="E71" s="382"/>
      <c r="F71" s="332"/>
      <c r="G71" s="332"/>
      <c r="H71" s="380"/>
      <c r="I71" s="381"/>
      <c r="J71" s="382"/>
      <c r="K71" s="383"/>
    </row>
    <row r="72" spans="2:11" ht="17.25" customHeight="1" x14ac:dyDescent="0.2">
      <c r="B72" s="332"/>
      <c r="C72" s="380"/>
      <c r="D72" s="381"/>
      <c r="E72" s="382"/>
      <c r="F72" s="332"/>
      <c r="G72" s="332"/>
      <c r="H72" s="380"/>
      <c r="I72" s="381"/>
      <c r="J72" s="382"/>
      <c r="K72" s="383"/>
    </row>
    <row r="73" spans="2:11" ht="17.25" customHeight="1" x14ac:dyDescent="0.2">
      <c r="B73" s="332"/>
      <c r="C73" s="380"/>
      <c r="D73" s="381"/>
      <c r="E73" s="382"/>
      <c r="F73" s="332"/>
      <c r="G73" s="332"/>
      <c r="H73" s="380"/>
      <c r="I73" s="381"/>
      <c r="J73" s="382"/>
      <c r="K73" s="383"/>
    </row>
  </sheetData>
  <mergeCells count="5">
    <mergeCell ref="A1:H1"/>
    <mergeCell ref="B7:C7"/>
    <mergeCell ref="G7:H7"/>
    <mergeCell ref="B8:C8"/>
    <mergeCell ref="G8:H8"/>
  </mergeCells>
  <printOptions horizontalCentered="1"/>
  <pageMargins left="0.39370078740157483" right="0.39370078740157483" top="0.43307086614173229" bottom="0.43307086614173229" header="0.43307086614173229" footer="0.43307086614173229"/>
  <pageSetup paperSize="9" scale="61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3A1F1-24DF-44B7-86B2-3B6354DBB05F}">
  <sheetPr>
    <pageSetUpPr fitToPage="1"/>
  </sheetPr>
  <dimension ref="A1:K72"/>
  <sheetViews>
    <sheetView topLeftCell="A22" workbookViewId="0">
      <selection activeCell="D48" sqref="D48"/>
    </sheetView>
  </sheetViews>
  <sheetFormatPr baseColWidth="10" defaultRowHeight="17.25" customHeight="1" x14ac:dyDescent="0.2"/>
  <cols>
    <col min="1" max="1" width="30" style="388" customWidth="1"/>
    <col min="2" max="11" width="14.28515625" style="388" customWidth="1"/>
    <col min="12" max="16384" width="11.42578125" style="388"/>
  </cols>
  <sheetData>
    <row r="1" spans="1:11" s="385" customFormat="1" ht="80.25" customHeight="1" x14ac:dyDescent="0.2">
      <c r="A1" s="506" t="s">
        <v>86</v>
      </c>
      <c r="B1" s="506"/>
      <c r="C1" s="506"/>
      <c r="D1" s="506"/>
      <c r="E1" s="506"/>
      <c r="F1" s="506"/>
      <c r="G1" s="506"/>
      <c r="H1" s="506"/>
      <c r="I1" s="384"/>
    </row>
    <row r="2" spans="1:11" s="385" customFormat="1" ht="17.25" customHeight="1" x14ac:dyDescent="0.2">
      <c r="C2" s="386"/>
      <c r="D2" s="386"/>
      <c r="E2" s="386"/>
      <c r="F2" s="386"/>
      <c r="G2" s="386"/>
    </row>
    <row r="3" spans="1:11" s="385" customFormat="1" ht="17.25" customHeight="1" x14ac:dyDescent="0.2">
      <c r="A3" s="385" t="s">
        <v>109</v>
      </c>
      <c r="B3" s="386"/>
      <c r="C3" s="386"/>
      <c r="D3" s="386"/>
      <c r="E3" s="386"/>
      <c r="F3" s="386"/>
      <c r="G3" s="386"/>
      <c r="K3" s="387" t="s">
        <v>110</v>
      </c>
    </row>
    <row r="4" spans="1:11" s="385" customFormat="1" ht="17.25" customHeight="1" x14ac:dyDescent="0.2">
      <c r="A4" s="385" t="s">
        <v>111</v>
      </c>
      <c r="B4" s="386"/>
      <c r="C4" s="386"/>
      <c r="D4" s="386"/>
      <c r="E4" s="386"/>
      <c r="F4" s="386"/>
      <c r="G4" s="386"/>
    </row>
    <row r="5" spans="1:11" s="385" customFormat="1" ht="17.25" customHeight="1" x14ac:dyDescent="0.2">
      <c r="B5" s="386"/>
      <c r="C5" s="386"/>
      <c r="D5" s="386"/>
      <c r="E5" s="386"/>
      <c r="F5" s="386"/>
      <c r="G5" s="386"/>
    </row>
    <row r="6" spans="1:11" ht="17.25" customHeight="1" x14ac:dyDescent="0.2">
      <c r="B6" s="389"/>
      <c r="C6" s="389"/>
      <c r="D6" s="389"/>
      <c r="E6" s="389"/>
      <c r="F6" s="389"/>
      <c r="G6" s="389"/>
    </row>
    <row r="7" spans="1:11" s="390" customFormat="1" ht="17.25" customHeight="1" x14ac:dyDescent="0.2">
      <c r="B7" s="507" t="s">
        <v>88</v>
      </c>
      <c r="C7" s="507"/>
      <c r="G7" s="507" t="s">
        <v>88</v>
      </c>
      <c r="H7" s="507"/>
    </row>
    <row r="8" spans="1:11" s="390" customFormat="1" ht="17.25" customHeight="1" x14ac:dyDescent="0.2">
      <c r="B8" s="507" t="s">
        <v>89</v>
      </c>
      <c r="C8" s="507"/>
      <c r="G8" s="507" t="s">
        <v>89</v>
      </c>
      <c r="H8" s="507"/>
    </row>
    <row r="9" spans="1:11" s="390" customFormat="1" ht="17.25" customHeight="1" x14ac:dyDescent="0.2">
      <c r="A9" s="391" t="s">
        <v>90</v>
      </c>
      <c r="B9" s="392" t="s">
        <v>112</v>
      </c>
      <c r="C9" s="393" t="s">
        <v>113</v>
      </c>
      <c r="D9" s="394" t="s">
        <v>112</v>
      </c>
      <c r="E9" s="395" t="s">
        <v>113</v>
      </c>
      <c r="F9" s="394" t="s">
        <v>3</v>
      </c>
      <c r="G9" s="392" t="s">
        <v>93</v>
      </c>
      <c r="H9" s="393" t="s">
        <v>94</v>
      </c>
      <c r="I9" s="394" t="s">
        <v>93</v>
      </c>
      <c r="J9" s="395" t="s">
        <v>94</v>
      </c>
      <c r="K9" s="394" t="s">
        <v>3</v>
      </c>
    </row>
    <row r="10" spans="1:11" ht="17.25" customHeight="1" x14ac:dyDescent="0.2">
      <c r="A10" s="396" t="s">
        <v>4</v>
      </c>
      <c r="B10" s="397">
        <v>0.46824104234527691</v>
      </c>
      <c r="C10" s="398">
        <v>0.76908734967838166</v>
      </c>
      <c r="D10" s="399">
        <v>92</v>
      </c>
      <c r="E10" s="400">
        <v>165</v>
      </c>
      <c r="F10" s="401">
        <v>-44.242424242424242</v>
      </c>
      <c r="G10" s="397">
        <v>0.57643289110527396</v>
      </c>
      <c r="H10" s="398">
        <v>0.78321798038592294</v>
      </c>
      <c r="I10" s="399">
        <v>1038</v>
      </c>
      <c r="J10" s="400">
        <v>1281</v>
      </c>
      <c r="K10" s="401">
        <v>-18.969555035128806</v>
      </c>
    </row>
    <row r="11" spans="1:11" ht="17.25" customHeight="1" x14ac:dyDescent="0.2">
      <c r="A11" s="388" t="s">
        <v>39</v>
      </c>
      <c r="B11" s="402">
        <v>4.0716612377850167E-2</v>
      </c>
      <c r="C11" s="403">
        <v>2.3305677262981262E-2</v>
      </c>
      <c r="D11" s="404">
        <v>8</v>
      </c>
      <c r="E11" s="405">
        <v>5</v>
      </c>
      <c r="F11" s="406">
        <v>60</v>
      </c>
      <c r="G11" s="402">
        <v>3.9428454015871341E-2</v>
      </c>
      <c r="H11" s="403">
        <v>3.7907505686125852E-2</v>
      </c>
      <c r="I11" s="404">
        <v>71</v>
      </c>
      <c r="J11" s="405">
        <v>62</v>
      </c>
      <c r="K11" s="406">
        <v>14.516129032258066</v>
      </c>
    </row>
    <row r="12" spans="1:11" ht="17.25" customHeight="1" x14ac:dyDescent="0.2">
      <c r="A12" s="396" t="s">
        <v>5</v>
      </c>
      <c r="B12" s="397">
        <v>2.5447882736156353E-2</v>
      </c>
      <c r="C12" s="398">
        <v>9.3222709051925048E-2</v>
      </c>
      <c r="D12" s="399">
        <v>5</v>
      </c>
      <c r="E12" s="400">
        <v>20</v>
      </c>
      <c r="F12" s="401">
        <v>-75</v>
      </c>
      <c r="G12" s="397">
        <v>7.6080256340484126E-2</v>
      </c>
      <c r="H12" s="398">
        <v>5.380420161901734E-2</v>
      </c>
      <c r="I12" s="399">
        <v>137</v>
      </c>
      <c r="J12" s="400">
        <v>88</v>
      </c>
      <c r="K12" s="401">
        <v>55.68181818181818</v>
      </c>
    </row>
    <row r="13" spans="1:11" ht="17.25" customHeight="1" x14ac:dyDescent="0.2">
      <c r="A13" s="388" t="s">
        <v>6</v>
      </c>
      <c r="B13" s="402">
        <v>6.4230456026058631</v>
      </c>
      <c r="C13" s="403">
        <v>5.4069171250116534</v>
      </c>
      <c r="D13" s="404">
        <v>1262</v>
      </c>
      <c r="E13" s="405">
        <v>1160</v>
      </c>
      <c r="F13" s="406">
        <v>8.7931034482758612</v>
      </c>
      <c r="G13" s="402">
        <v>7.2648314850088571</v>
      </c>
      <c r="H13" s="403">
        <v>5.9062339504512211</v>
      </c>
      <c r="I13" s="404">
        <v>13082</v>
      </c>
      <c r="J13" s="405">
        <v>9660</v>
      </c>
      <c r="K13" s="406">
        <v>35.424430641821949</v>
      </c>
    </row>
    <row r="14" spans="1:11" ht="17.25" customHeight="1" x14ac:dyDescent="0.2">
      <c r="A14" s="396" t="s">
        <v>7</v>
      </c>
      <c r="B14" s="397">
        <v>8.6166530944625404</v>
      </c>
      <c r="C14" s="398">
        <v>8.0870700102544983</v>
      </c>
      <c r="D14" s="399">
        <v>1693</v>
      </c>
      <c r="E14" s="400">
        <v>1735</v>
      </c>
      <c r="F14" s="401">
        <v>-2.4207492795389052</v>
      </c>
      <c r="G14" s="397">
        <v>8.7897685938480503</v>
      </c>
      <c r="H14" s="398">
        <v>8.9070410134755065</v>
      </c>
      <c r="I14" s="399">
        <v>15828</v>
      </c>
      <c r="J14" s="400">
        <v>14568</v>
      </c>
      <c r="K14" s="401">
        <v>8.6490939044481063</v>
      </c>
    </row>
    <row r="15" spans="1:11" ht="17.25" customHeight="1" x14ac:dyDescent="0.2">
      <c r="A15" s="388" t="s">
        <v>8</v>
      </c>
      <c r="B15" s="402">
        <v>4.5806188925081433E-2</v>
      </c>
      <c r="C15" s="403">
        <v>2.3305677262981262E-2</v>
      </c>
      <c r="D15" s="404">
        <v>9</v>
      </c>
      <c r="E15" s="405">
        <v>5</v>
      </c>
      <c r="F15" s="406">
        <v>80</v>
      </c>
      <c r="G15" s="402">
        <v>3.8317793339367925E-2</v>
      </c>
      <c r="H15" s="403">
        <v>2.0787986989165789E-2</v>
      </c>
      <c r="I15" s="404">
        <v>69</v>
      </c>
      <c r="J15" s="405">
        <v>34</v>
      </c>
      <c r="K15" s="406">
        <v>102.94117647058823</v>
      </c>
    </row>
    <row r="16" spans="1:11" ht="17.25" customHeight="1" x14ac:dyDescent="0.2">
      <c r="A16" s="396" t="s">
        <v>9</v>
      </c>
      <c r="B16" s="397">
        <v>1.2520358306188926</v>
      </c>
      <c r="C16" s="398">
        <v>1.4869022093782045</v>
      </c>
      <c r="D16" s="399">
        <v>246</v>
      </c>
      <c r="E16" s="400">
        <v>319</v>
      </c>
      <c r="F16" s="401">
        <v>-22.884012539184955</v>
      </c>
      <c r="G16" s="397">
        <v>1.4366395850571712</v>
      </c>
      <c r="H16" s="398">
        <v>1.5676587835359141</v>
      </c>
      <c r="I16" s="399">
        <v>2587</v>
      </c>
      <c r="J16" s="400">
        <v>2564</v>
      </c>
      <c r="K16" s="401">
        <v>0.89703588143525748</v>
      </c>
    </row>
    <row r="17" spans="1:11" ht="17.25" customHeight="1" x14ac:dyDescent="0.2">
      <c r="A17" s="388" t="s">
        <v>10</v>
      </c>
      <c r="B17" s="402">
        <v>2.6822068403908794</v>
      </c>
      <c r="C17" s="403">
        <v>2.4843851962338026</v>
      </c>
      <c r="D17" s="404">
        <v>527</v>
      </c>
      <c r="E17" s="405">
        <v>533</v>
      </c>
      <c r="F17" s="406">
        <v>-1.125703564727955</v>
      </c>
      <c r="G17" s="402">
        <v>2.3745925263643075</v>
      </c>
      <c r="H17" s="403">
        <v>2.6333488224216781</v>
      </c>
      <c r="I17" s="404">
        <v>4276</v>
      </c>
      <c r="J17" s="405">
        <v>4307</v>
      </c>
      <c r="K17" s="406">
        <v>-0.71975853262131406</v>
      </c>
    </row>
    <row r="18" spans="1:11" ht="17.25" customHeight="1" x14ac:dyDescent="0.2">
      <c r="A18" s="396" t="s">
        <v>40</v>
      </c>
      <c r="B18" s="397">
        <v>0.18322475570032573</v>
      </c>
      <c r="C18" s="398">
        <v>0.10720611540971381</v>
      </c>
      <c r="D18" s="399">
        <v>36</v>
      </c>
      <c r="E18" s="400">
        <v>23</v>
      </c>
      <c r="F18" s="401">
        <v>56.521739130434781</v>
      </c>
      <c r="G18" s="397">
        <v>0.16882042282851956</v>
      </c>
      <c r="H18" s="398">
        <v>0.24945584386998951</v>
      </c>
      <c r="I18" s="399">
        <v>304</v>
      </c>
      <c r="J18" s="400">
        <v>408</v>
      </c>
      <c r="K18" s="401">
        <v>-25.490196078431371</v>
      </c>
    </row>
    <row r="19" spans="1:11" ht="17.25" customHeight="1" x14ac:dyDescent="0.2">
      <c r="A19" s="388" t="s">
        <v>11</v>
      </c>
      <c r="B19" s="402">
        <v>2.1986970684039089</v>
      </c>
      <c r="C19" s="403">
        <v>2.0508995991423511</v>
      </c>
      <c r="D19" s="404">
        <v>432</v>
      </c>
      <c r="E19" s="405">
        <v>440</v>
      </c>
      <c r="F19" s="406">
        <v>-1.8181818181818181</v>
      </c>
      <c r="G19" s="402">
        <v>2.4601133984550709</v>
      </c>
      <c r="H19" s="403">
        <v>2.6192863606348893</v>
      </c>
      <c r="I19" s="404">
        <v>4430</v>
      </c>
      <c r="J19" s="405">
        <v>4284</v>
      </c>
      <c r="K19" s="406">
        <v>3.4080298786181138</v>
      </c>
    </row>
    <row r="20" spans="1:11" ht="17.25" customHeight="1" x14ac:dyDescent="0.2">
      <c r="A20" s="396" t="s">
        <v>12</v>
      </c>
      <c r="B20" s="397">
        <v>3.3031351791530947</v>
      </c>
      <c r="C20" s="398">
        <v>4.4746900344924025</v>
      </c>
      <c r="D20" s="399">
        <v>649</v>
      </c>
      <c r="E20" s="400">
        <v>960</v>
      </c>
      <c r="F20" s="401">
        <v>-32.395833333333336</v>
      </c>
      <c r="G20" s="397">
        <v>3.6340817335191837</v>
      </c>
      <c r="H20" s="398">
        <v>4.2211841815647233</v>
      </c>
      <c r="I20" s="399">
        <v>6544</v>
      </c>
      <c r="J20" s="400">
        <v>6904</v>
      </c>
      <c r="K20" s="401">
        <v>-5.2143684820393981</v>
      </c>
    </row>
    <row r="21" spans="1:11" ht="17.25" customHeight="1" x14ac:dyDescent="0.2">
      <c r="A21" s="388" t="s">
        <v>83</v>
      </c>
      <c r="B21" s="402">
        <v>4.0716612377850167E-2</v>
      </c>
      <c r="C21" s="403">
        <v>0</v>
      </c>
      <c r="D21" s="404">
        <v>8</v>
      </c>
      <c r="E21" s="405">
        <v>0</v>
      </c>
      <c r="F21" s="406">
        <v>0</v>
      </c>
      <c r="G21" s="402">
        <v>3.3319820295102547E-2</v>
      </c>
      <c r="H21" s="403">
        <v>0</v>
      </c>
      <c r="I21" s="404">
        <v>60</v>
      </c>
      <c r="J21" s="405">
        <v>0</v>
      </c>
      <c r="K21" s="406">
        <v>0</v>
      </c>
    </row>
    <row r="22" spans="1:11" ht="17.25" customHeight="1" x14ac:dyDescent="0.2">
      <c r="A22" s="396" t="s">
        <v>13</v>
      </c>
      <c r="B22" s="397">
        <v>1.0382736156351791</v>
      </c>
      <c r="C22" s="398">
        <v>1.2911345203691618</v>
      </c>
      <c r="D22" s="399">
        <v>204</v>
      </c>
      <c r="E22" s="400">
        <v>277</v>
      </c>
      <c r="F22" s="401">
        <v>-26.353790613718413</v>
      </c>
      <c r="G22" s="397">
        <v>1.017365179677131</v>
      </c>
      <c r="H22" s="398">
        <v>0.73919636087945417</v>
      </c>
      <c r="I22" s="399">
        <v>1832</v>
      </c>
      <c r="J22" s="400">
        <v>1209</v>
      </c>
      <c r="K22" s="401">
        <v>51.530190239867657</v>
      </c>
    </row>
    <row r="23" spans="1:11" ht="17.25" customHeight="1" x14ac:dyDescent="0.2">
      <c r="A23" s="388" t="s">
        <v>95</v>
      </c>
      <c r="B23" s="402">
        <v>3.8019136807817593</v>
      </c>
      <c r="C23" s="403">
        <v>2.7780367297473663</v>
      </c>
      <c r="D23" s="404">
        <v>747</v>
      </c>
      <c r="E23" s="405">
        <v>596</v>
      </c>
      <c r="F23" s="406">
        <v>25.335570469798657</v>
      </c>
      <c r="G23" s="402">
        <v>3.1892621325795649</v>
      </c>
      <c r="H23" s="403">
        <v>2.6669764484335641</v>
      </c>
      <c r="I23" s="404">
        <v>5743</v>
      </c>
      <c r="J23" s="405">
        <v>4362</v>
      </c>
      <c r="K23" s="406">
        <v>31.659789087574509</v>
      </c>
    </row>
    <row r="24" spans="1:11" ht="17.25" customHeight="1" x14ac:dyDescent="0.2">
      <c r="A24" s="396" t="s">
        <v>33</v>
      </c>
      <c r="B24" s="397">
        <v>0.36135993485342016</v>
      </c>
      <c r="C24" s="398">
        <v>0.6525589633634753</v>
      </c>
      <c r="D24" s="399">
        <v>71</v>
      </c>
      <c r="E24" s="400">
        <v>140</v>
      </c>
      <c r="F24" s="401">
        <v>-49.285714285714292</v>
      </c>
      <c r="G24" s="397">
        <v>0.44037695823360529</v>
      </c>
      <c r="H24" s="398">
        <v>0.42615373327789868</v>
      </c>
      <c r="I24" s="399">
        <v>793</v>
      </c>
      <c r="J24" s="400">
        <v>697</v>
      </c>
      <c r="K24" s="401">
        <v>13.773314203730273</v>
      </c>
    </row>
    <row r="25" spans="1:11" ht="17.25" customHeight="1" x14ac:dyDescent="0.2">
      <c r="A25" s="388" t="s">
        <v>15</v>
      </c>
      <c r="B25" s="402">
        <v>1.2367671009771988</v>
      </c>
      <c r="C25" s="403">
        <v>1.7525869301761909</v>
      </c>
      <c r="D25" s="404">
        <v>243</v>
      </c>
      <c r="E25" s="405">
        <v>376</v>
      </c>
      <c r="F25" s="406">
        <v>-35.372340425531917</v>
      </c>
      <c r="G25" s="402">
        <v>1.2256140565215219</v>
      </c>
      <c r="H25" s="403">
        <v>1.5095747022426569</v>
      </c>
      <c r="I25" s="404">
        <v>2207</v>
      </c>
      <c r="J25" s="405">
        <v>2469</v>
      </c>
      <c r="K25" s="406">
        <v>-10.61158363710004</v>
      </c>
    </row>
    <row r="26" spans="1:11" ht="17.25" customHeight="1" x14ac:dyDescent="0.2">
      <c r="A26" s="396" t="s">
        <v>16</v>
      </c>
      <c r="B26" s="397">
        <v>2.44299674267101</v>
      </c>
      <c r="C26" s="398">
        <v>1.8131816910599421</v>
      </c>
      <c r="D26" s="399">
        <v>480</v>
      </c>
      <c r="E26" s="400">
        <v>389</v>
      </c>
      <c r="F26" s="401">
        <v>23.393316195372751</v>
      </c>
      <c r="G26" s="397">
        <v>1.8892338107323141</v>
      </c>
      <c r="H26" s="398">
        <v>1.5107975250067256</v>
      </c>
      <c r="I26" s="399">
        <v>3402</v>
      </c>
      <c r="J26" s="400">
        <v>2471</v>
      </c>
      <c r="K26" s="401">
        <v>37.677053824362602</v>
      </c>
    </row>
    <row r="27" spans="1:11" ht="17.25" customHeight="1" x14ac:dyDescent="0.2">
      <c r="A27" s="388" t="s">
        <v>43</v>
      </c>
      <c r="B27" s="402">
        <v>0.68200325732899025</v>
      </c>
      <c r="C27" s="403">
        <v>1.0953668313601193</v>
      </c>
      <c r="D27" s="404">
        <v>134</v>
      </c>
      <c r="E27" s="405">
        <v>235</v>
      </c>
      <c r="F27" s="406">
        <v>-42.978723404255319</v>
      </c>
      <c r="G27" s="402">
        <v>0.99348597513230741</v>
      </c>
      <c r="H27" s="403">
        <v>1.0290053559637067</v>
      </c>
      <c r="I27" s="404">
        <v>1789</v>
      </c>
      <c r="J27" s="405">
        <v>1683</v>
      </c>
      <c r="K27" s="406">
        <v>6.2982768865121805</v>
      </c>
    </row>
    <row r="28" spans="1:11" ht="17.25" customHeight="1" x14ac:dyDescent="0.2">
      <c r="A28" s="396" t="s">
        <v>17</v>
      </c>
      <c r="B28" s="397">
        <v>0.21376221498371337</v>
      </c>
      <c r="C28" s="398">
        <v>0.27034585625058266</v>
      </c>
      <c r="D28" s="399">
        <v>42</v>
      </c>
      <c r="E28" s="400">
        <v>58</v>
      </c>
      <c r="F28" s="401">
        <v>-27.586206896551722</v>
      </c>
      <c r="G28" s="397">
        <v>0.18492500263781911</v>
      </c>
      <c r="H28" s="398">
        <v>0.27330088776932671</v>
      </c>
      <c r="I28" s="399">
        <v>333</v>
      </c>
      <c r="J28" s="400">
        <v>447</v>
      </c>
      <c r="K28" s="401">
        <v>-25.503355704697988</v>
      </c>
    </row>
    <row r="29" spans="1:11" ht="17.25" customHeight="1" x14ac:dyDescent="0.2">
      <c r="A29" s="388" t="s">
        <v>18</v>
      </c>
      <c r="B29" s="402">
        <v>0.14759771986970685</v>
      </c>
      <c r="C29" s="403">
        <v>5.1272489978558773E-2</v>
      </c>
      <c r="D29" s="404">
        <v>29</v>
      </c>
      <c r="E29" s="405">
        <v>11</v>
      </c>
      <c r="F29" s="406">
        <v>163.63636363636365</v>
      </c>
      <c r="G29" s="402">
        <v>0.1166193710328589</v>
      </c>
      <c r="H29" s="403">
        <v>8.926606177700605E-2</v>
      </c>
      <c r="I29" s="404">
        <v>210</v>
      </c>
      <c r="J29" s="405">
        <v>146</v>
      </c>
      <c r="K29" s="406">
        <v>43.835616438356162</v>
      </c>
    </row>
    <row r="30" spans="1:11" ht="17.25" customHeight="1" x14ac:dyDescent="0.2">
      <c r="A30" s="396" t="s">
        <v>19</v>
      </c>
      <c r="B30" s="397">
        <v>1.8373371335504887</v>
      </c>
      <c r="C30" s="398">
        <v>2.0042882446163883</v>
      </c>
      <c r="D30" s="399">
        <v>361</v>
      </c>
      <c r="E30" s="400">
        <v>430</v>
      </c>
      <c r="F30" s="401">
        <v>-16.046511627906977</v>
      </c>
      <c r="G30" s="397">
        <v>2.0808227774291534</v>
      </c>
      <c r="H30" s="398">
        <v>1.9522365428354813</v>
      </c>
      <c r="I30" s="399">
        <v>3747</v>
      </c>
      <c r="J30" s="400">
        <v>3193</v>
      </c>
      <c r="K30" s="401">
        <v>17.350454118383965</v>
      </c>
    </row>
    <row r="31" spans="1:11" ht="17.25" customHeight="1" x14ac:dyDescent="0.2">
      <c r="A31" s="388" t="s">
        <v>66</v>
      </c>
      <c r="B31" s="402">
        <v>7.0897801302931596</v>
      </c>
      <c r="C31" s="403">
        <v>11.680805444206209</v>
      </c>
      <c r="D31" s="404">
        <v>1393</v>
      </c>
      <c r="E31" s="405">
        <v>2506</v>
      </c>
      <c r="F31" s="406">
        <v>-44.41340782122905</v>
      </c>
      <c r="G31" s="402">
        <v>9.1896064373892798</v>
      </c>
      <c r="H31" s="403">
        <v>10.068722639340653</v>
      </c>
      <c r="I31" s="404">
        <v>16548</v>
      </c>
      <c r="J31" s="405">
        <v>16468</v>
      </c>
      <c r="K31" s="406">
        <v>0.48579062424095215</v>
      </c>
    </row>
    <row r="32" spans="1:11" ht="17.25" customHeight="1" x14ac:dyDescent="0.2">
      <c r="A32" s="396" t="s">
        <v>42</v>
      </c>
      <c r="B32" s="397">
        <v>1.4149022801302931</v>
      </c>
      <c r="C32" s="398">
        <v>1.9623380255430221</v>
      </c>
      <c r="D32" s="399">
        <v>278</v>
      </c>
      <c r="E32" s="400">
        <v>421</v>
      </c>
      <c r="F32" s="401">
        <v>-33.966745843230406</v>
      </c>
      <c r="G32" s="397">
        <v>1.8709079095700076</v>
      </c>
      <c r="H32" s="398">
        <v>2.1038665655799851</v>
      </c>
      <c r="I32" s="399">
        <v>3369</v>
      </c>
      <c r="J32" s="400">
        <v>3441</v>
      </c>
      <c r="K32" s="401">
        <v>-2.092414995640802</v>
      </c>
    </row>
    <row r="33" spans="1:11" ht="17.25" customHeight="1" x14ac:dyDescent="0.2">
      <c r="A33" s="388" t="s">
        <v>20</v>
      </c>
      <c r="B33" s="402">
        <v>1.1400651465798046</v>
      </c>
      <c r="C33" s="403">
        <v>1.5754637829775333</v>
      </c>
      <c r="D33" s="404">
        <v>224</v>
      </c>
      <c r="E33" s="405">
        <v>338</v>
      </c>
      <c r="F33" s="406">
        <v>-33.727810650887577</v>
      </c>
      <c r="G33" s="402">
        <v>1.0662342494432815</v>
      </c>
      <c r="H33" s="403">
        <v>1.6764900095380175</v>
      </c>
      <c r="I33" s="404">
        <v>1920</v>
      </c>
      <c r="J33" s="405">
        <v>2742</v>
      </c>
      <c r="K33" s="406">
        <v>-29.978118161925604</v>
      </c>
    </row>
    <row r="34" spans="1:11" ht="17.25" customHeight="1" x14ac:dyDescent="0.2">
      <c r="A34" s="396" t="s">
        <v>21</v>
      </c>
      <c r="B34" s="397">
        <v>1.3640065146579805</v>
      </c>
      <c r="C34" s="398">
        <v>1.4682576675678194</v>
      </c>
      <c r="D34" s="399">
        <v>268</v>
      </c>
      <c r="E34" s="400">
        <v>315</v>
      </c>
      <c r="F34" s="401">
        <v>-14.920634920634921</v>
      </c>
      <c r="G34" s="397">
        <v>1.0373570718541925</v>
      </c>
      <c r="H34" s="398">
        <v>1.2374966372373988</v>
      </c>
      <c r="I34" s="399">
        <v>1868</v>
      </c>
      <c r="J34" s="400">
        <v>2024</v>
      </c>
      <c r="K34" s="401">
        <v>-7.7075098814229248</v>
      </c>
    </row>
    <row r="35" spans="1:11" ht="17.25" customHeight="1" x14ac:dyDescent="0.2">
      <c r="A35" s="388" t="s">
        <v>22</v>
      </c>
      <c r="B35" s="402">
        <v>1.9289495114006516</v>
      </c>
      <c r="C35" s="403">
        <v>2.0788664118579288</v>
      </c>
      <c r="D35" s="404">
        <v>379</v>
      </c>
      <c r="E35" s="405">
        <v>446</v>
      </c>
      <c r="F35" s="406">
        <v>-15.022421524663676</v>
      </c>
      <c r="G35" s="402">
        <v>2.0747141437083849</v>
      </c>
      <c r="H35" s="403">
        <v>2.0732959964782705</v>
      </c>
      <c r="I35" s="404">
        <v>3736</v>
      </c>
      <c r="J35" s="405">
        <v>3391</v>
      </c>
      <c r="K35" s="406">
        <v>10.173989973459156</v>
      </c>
    </row>
    <row r="36" spans="1:11" ht="17.25" customHeight="1" x14ac:dyDescent="0.2">
      <c r="A36" s="396" t="s">
        <v>23</v>
      </c>
      <c r="B36" s="397">
        <v>2.6211319218241043</v>
      </c>
      <c r="C36" s="398">
        <v>2.8339703551785216</v>
      </c>
      <c r="D36" s="399">
        <v>515</v>
      </c>
      <c r="E36" s="400">
        <v>608</v>
      </c>
      <c r="F36" s="401">
        <v>-15.296052631578947</v>
      </c>
      <c r="G36" s="397">
        <v>2.8510659565842742</v>
      </c>
      <c r="H36" s="398">
        <v>2.8234977622343416</v>
      </c>
      <c r="I36" s="399">
        <v>5134</v>
      </c>
      <c r="J36" s="400">
        <v>4618</v>
      </c>
      <c r="K36" s="401">
        <v>11.173668254655695</v>
      </c>
    </row>
    <row r="37" spans="1:11" ht="17.25" customHeight="1" x14ac:dyDescent="0.2">
      <c r="A37" s="388" t="s">
        <v>24</v>
      </c>
      <c r="B37" s="402">
        <v>1.1197068403908794</v>
      </c>
      <c r="C37" s="403">
        <v>1.1559615922438706</v>
      </c>
      <c r="D37" s="404">
        <v>220</v>
      </c>
      <c r="E37" s="405">
        <v>248</v>
      </c>
      <c r="F37" s="406">
        <v>-11.29032258064516</v>
      </c>
      <c r="G37" s="402">
        <v>1.6243412393862491</v>
      </c>
      <c r="H37" s="403">
        <v>1.6501993201105432</v>
      </c>
      <c r="I37" s="404">
        <v>2925</v>
      </c>
      <c r="J37" s="405">
        <v>2699</v>
      </c>
      <c r="K37" s="406">
        <v>8.3734716561689524</v>
      </c>
    </row>
    <row r="38" spans="1:11" ht="17.25" customHeight="1" x14ac:dyDescent="0.2">
      <c r="A38" s="396" t="s">
        <v>25</v>
      </c>
      <c r="B38" s="397">
        <v>4.1276465798045603</v>
      </c>
      <c r="C38" s="398">
        <v>4.8988533606786611</v>
      </c>
      <c r="D38" s="399">
        <v>811</v>
      </c>
      <c r="E38" s="400">
        <v>1051</v>
      </c>
      <c r="F38" s="401">
        <v>-22.835394862036157</v>
      </c>
      <c r="G38" s="397">
        <v>3.4652613106906642</v>
      </c>
      <c r="H38" s="398">
        <v>4.880897062779721</v>
      </c>
      <c r="I38" s="399">
        <v>6240</v>
      </c>
      <c r="J38" s="400">
        <v>7983</v>
      </c>
      <c r="K38" s="401">
        <v>-21.833897031191281</v>
      </c>
    </row>
    <row r="39" spans="1:11" ht="17.25" customHeight="1" x14ac:dyDescent="0.2">
      <c r="A39" s="388" t="s">
        <v>76</v>
      </c>
      <c r="B39" s="402">
        <v>3.5881514657980458</v>
      </c>
      <c r="C39" s="403">
        <v>4.31621142910413</v>
      </c>
      <c r="D39" s="404">
        <v>705</v>
      </c>
      <c r="E39" s="405">
        <v>926</v>
      </c>
      <c r="F39" s="406">
        <v>-23.866090712742981</v>
      </c>
      <c r="G39" s="402">
        <v>5.6765867176089699</v>
      </c>
      <c r="H39" s="403">
        <v>4.7702316026315144</v>
      </c>
      <c r="I39" s="404">
        <v>10222</v>
      </c>
      <c r="J39" s="405">
        <v>7802</v>
      </c>
      <c r="K39" s="406">
        <v>31.01768777236606</v>
      </c>
    </row>
    <row r="40" spans="1:11" ht="17.25" customHeight="1" x14ac:dyDescent="0.2">
      <c r="A40" s="396" t="s">
        <v>41</v>
      </c>
      <c r="B40" s="397">
        <v>6.3721498371335503</v>
      </c>
      <c r="C40" s="398">
        <v>8.0031695721077654</v>
      </c>
      <c r="D40" s="399">
        <v>1252</v>
      </c>
      <c r="E40" s="400">
        <v>1717</v>
      </c>
      <c r="F40" s="401">
        <v>-27.082119976703549</v>
      </c>
      <c r="G40" s="397">
        <v>7.5724844924003039</v>
      </c>
      <c r="H40" s="398">
        <v>8.1342170265841673</v>
      </c>
      <c r="I40" s="399">
        <v>13636</v>
      </c>
      <c r="J40" s="400">
        <v>13304</v>
      </c>
      <c r="K40" s="401">
        <v>2.4954900781719784</v>
      </c>
    </row>
    <row r="41" spans="1:11" ht="17.25" customHeight="1" x14ac:dyDescent="0.2">
      <c r="A41" s="388" t="s">
        <v>26</v>
      </c>
      <c r="B41" s="402">
        <v>0.20867263843648209</v>
      </c>
      <c r="C41" s="403">
        <v>0.13983406357788758</v>
      </c>
      <c r="D41" s="404">
        <v>41</v>
      </c>
      <c r="E41" s="405">
        <v>30</v>
      </c>
      <c r="F41" s="406">
        <v>36.666666666666664</v>
      </c>
      <c r="G41" s="402">
        <v>0.14716253963670289</v>
      </c>
      <c r="H41" s="403">
        <v>0.1877032942845264</v>
      </c>
      <c r="I41" s="404">
        <v>265</v>
      </c>
      <c r="J41" s="405">
        <v>307</v>
      </c>
      <c r="K41" s="406">
        <v>-13.680781758957655</v>
      </c>
    </row>
    <row r="42" spans="1:11" ht="17.25" customHeight="1" x14ac:dyDescent="0.2">
      <c r="A42" s="396" t="s">
        <v>44</v>
      </c>
      <c r="B42" s="397">
        <v>2.0358306188925084E-2</v>
      </c>
      <c r="C42" s="398">
        <v>9.3222709051925048E-3</v>
      </c>
      <c r="D42" s="399">
        <v>4</v>
      </c>
      <c r="E42" s="400">
        <v>2</v>
      </c>
      <c r="F42" s="401">
        <v>100</v>
      </c>
      <c r="G42" s="397">
        <v>1.0551276426782472E-2</v>
      </c>
      <c r="H42" s="398">
        <v>7.3369365844114564E-3</v>
      </c>
      <c r="I42" s="399">
        <v>19</v>
      </c>
      <c r="J42" s="400">
        <v>12</v>
      </c>
      <c r="K42" s="401">
        <v>58.333333333333336</v>
      </c>
    </row>
    <row r="43" spans="1:11" ht="17.25" customHeight="1" x14ac:dyDescent="0.2">
      <c r="A43" s="388" t="s">
        <v>27</v>
      </c>
      <c r="B43" s="402">
        <v>1.2978420195439739</v>
      </c>
      <c r="C43" s="403">
        <v>0.83900438146732537</v>
      </c>
      <c r="D43" s="404">
        <v>255</v>
      </c>
      <c r="E43" s="405">
        <v>180</v>
      </c>
      <c r="F43" s="406">
        <v>41.666666666666671</v>
      </c>
      <c r="G43" s="402">
        <v>0.80023101742071268</v>
      </c>
      <c r="H43" s="403">
        <v>0.70373450072146548</v>
      </c>
      <c r="I43" s="404">
        <v>1441</v>
      </c>
      <c r="J43" s="405">
        <v>1151</v>
      </c>
      <c r="K43" s="406">
        <v>25.195482189400519</v>
      </c>
    </row>
    <row r="44" spans="1:11" ht="17.25" customHeight="1" x14ac:dyDescent="0.2">
      <c r="A44" s="396" t="s">
        <v>28</v>
      </c>
      <c r="B44" s="397">
        <v>3.0944625407166124</v>
      </c>
      <c r="C44" s="398">
        <v>2.181411391815046</v>
      </c>
      <c r="D44" s="399">
        <v>608</v>
      </c>
      <c r="E44" s="400">
        <v>468</v>
      </c>
      <c r="F44" s="401">
        <v>29.914529914529915</v>
      </c>
      <c r="G44" s="397">
        <v>2.3623752589227704</v>
      </c>
      <c r="H44" s="398">
        <v>1.7137861038421089</v>
      </c>
      <c r="I44" s="399">
        <v>4254</v>
      </c>
      <c r="J44" s="400">
        <v>2803</v>
      </c>
      <c r="K44" s="401">
        <v>51.765965037459857</v>
      </c>
    </row>
    <row r="45" spans="1:11" ht="17.25" customHeight="1" x14ac:dyDescent="0.2">
      <c r="A45" s="388" t="s">
        <v>78</v>
      </c>
      <c r="B45" s="402">
        <v>8.2909201954397389</v>
      </c>
      <c r="C45" s="403">
        <v>5.332338957770113</v>
      </c>
      <c r="D45" s="404">
        <v>1629</v>
      </c>
      <c r="E45" s="405">
        <v>1144</v>
      </c>
      <c r="F45" s="406">
        <v>42.395104895104893</v>
      </c>
      <c r="G45" s="402">
        <v>2.3340534116719334</v>
      </c>
      <c r="H45" s="403">
        <v>2.2689476387292427</v>
      </c>
      <c r="I45" s="404">
        <v>4203</v>
      </c>
      <c r="J45" s="405">
        <v>3711</v>
      </c>
      <c r="K45" s="406">
        <v>13.257881972514147</v>
      </c>
    </row>
    <row r="46" spans="1:11" ht="17.25" customHeight="1" x14ac:dyDescent="0.2">
      <c r="A46" s="396" t="s">
        <v>79</v>
      </c>
      <c r="B46" s="397">
        <v>4.9928745928338767</v>
      </c>
      <c r="C46" s="398">
        <v>3.5424629439731521</v>
      </c>
      <c r="D46" s="399">
        <v>981</v>
      </c>
      <c r="E46" s="400">
        <v>760</v>
      </c>
      <c r="F46" s="401">
        <v>29.078947368421055</v>
      </c>
      <c r="G46" s="397">
        <v>4.619793083915968</v>
      </c>
      <c r="H46" s="398">
        <v>3.8946905035584143</v>
      </c>
      <c r="I46" s="399">
        <v>8319</v>
      </c>
      <c r="J46" s="400">
        <v>6370</v>
      </c>
      <c r="K46" s="401">
        <v>30.596546310832025</v>
      </c>
    </row>
    <row r="47" spans="1:11" ht="17.25" customHeight="1" x14ac:dyDescent="0.2">
      <c r="A47" s="388" t="s">
        <v>81</v>
      </c>
      <c r="B47" s="402">
        <v>3.0232084690553744</v>
      </c>
      <c r="C47" s="403">
        <v>3.565768621236133</v>
      </c>
      <c r="D47" s="404">
        <v>594</v>
      </c>
      <c r="E47" s="405">
        <v>765</v>
      </c>
      <c r="F47" s="406">
        <v>-22.352941176470591</v>
      </c>
      <c r="G47" s="402">
        <v>3.2597890855375318</v>
      </c>
      <c r="H47" s="403">
        <v>3.5431289588886985</v>
      </c>
      <c r="I47" s="404">
        <v>5870</v>
      </c>
      <c r="J47" s="405">
        <v>5795</v>
      </c>
      <c r="K47" s="406">
        <v>1.2942191544434858</v>
      </c>
    </row>
    <row r="48" spans="1:11" ht="17.25" customHeight="1" x14ac:dyDescent="0.2">
      <c r="A48" s="396" t="s">
        <v>80</v>
      </c>
      <c r="B48" s="397">
        <v>10.428542345276872</v>
      </c>
      <c r="C48" s="398">
        <v>7.2107765451664028</v>
      </c>
      <c r="D48" s="399">
        <v>2049</v>
      </c>
      <c r="E48" s="400">
        <v>1547</v>
      </c>
      <c r="F48" s="401">
        <v>32.449903038138331</v>
      </c>
      <c r="G48" s="397">
        <v>11.039411794105723</v>
      </c>
      <c r="H48" s="398">
        <v>10.401330431167306</v>
      </c>
      <c r="I48" s="399">
        <v>19879</v>
      </c>
      <c r="J48" s="400">
        <v>17012</v>
      </c>
      <c r="K48" s="401">
        <v>16.852809781330823</v>
      </c>
    </row>
    <row r="49" spans="1:11" ht="17.25" customHeight="1" x14ac:dyDescent="0.2">
      <c r="A49" s="388" t="s">
        <v>29</v>
      </c>
      <c r="B49" s="402">
        <v>0.83469055374592838</v>
      </c>
      <c r="C49" s="403">
        <v>0.5</v>
      </c>
      <c r="D49" s="404">
        <v>164</v>
      </c>
      <c r="E49" s="405">
        <v>105</v>
      </c>
      <c r="F49" s="406">
        <v>56.19047619047619</v>
      </c>
      <c r="G49" s="402">
        <v>0.96794077957272884</v>
      </c>
      <c r="H49" s="403">
        <v>0.66399276088923675</v>
      </c>
      <c r="I49" s="404">
        <v>1743</v>
      </c>
      <c r="J49" s="405">
        <v>1086</v>
      </c>
      <c r="K49" s="406">
        <v>60.497237569060772</v>
      </c>
    </row>
    <row r="50" spans="1:11" ht="27.75" customHeight="1" thickBot="1" x14ac:dyDescent="0.25">
      <c r="A50" s="407" t="s">
        <v>96</v>
      </c>
      <c r="B50" s="408">
        <v>100</v>
      </c>
      <c r="C50" s="409">
        <v>100</v>
      </c>
      <c r="D50" s="410">
        <v>19648</v>
      </c>
      <c r="E50" s="411">
        <v>21454</v>
      </c>
      <c r="F50" s="412">
        <v>-8.4180106273888313</v>
      </c>
      <c r="G50" s="408">
        <v>100</v>
      </c>
      <c r="H50" s="409">
        <v>100</v>
      </c>
      <c r="I50" s="410">
        <v>180073</v>
      </c>
      <c r="J50" s="411">
        <v>163556</v>
      </c>
      <c r="K50" s="412">
        <v>10.098681797060333</v>
      </c>
    </row>
    <row r="51" spans="1:11" ht="20.85" customHeight="1" x14ac:dyDescent="0.2">
      <c r="A51" s="413" t="s">
        <v>34</v>
      </c>
      <c r="B51" s="414">
        <v>49.460504885993487</v>
      </c>
      <c r="C51" s="415">
        <v>49.375407849352101</v>
      </c>
      <c r="D51" s="416">
        <v>9718</v>
      </c>
      <c r="E51" s="417">
        <v>10593</v>
      </c>
      <c r="F51" s="418">
        <v>-8.2601718115736809</v>
      </c>
      <c r="G51" s="414">
        <v>47.249171169470159</v>
      </c>
      <c r="H51" s="415">
        <v>50.178532123554007</v>
      </c>
      <c r="I51" s="416">
        <v>85083</v>
      </c>
      <c r="J51" s="417">
        <v>82070</v>
      </c>
      <c r="K51" s="418">
        <v>3.6712562446691845</v>
      </c>
    </row>
    <row r="52" spans="1:11" ht="20.85" customHeight="1" x14ac:dyDescent="0.2">
      <c r="A52" s="419" t="s">
        <v>97</v>
      </c>
      <c r="B52" s="420">
        <v>35.810260586319217</v>
      </c>
      <c r="C52" s="421">
        <v>45.520648830055002</v>
      </c>
      <c r="D52" s="422">
        <v>7036</v>
      </c>
      <c r="E52" s="423">
        <v>9766</v>
      </c>
      <c r="F52" s="424">
        <v>-27.954126561540036</v>
      </c>
      <c r="G52" s="420">
        <v>43.825559634148377</v>
      </c>
      <c r="H52" s="421">
        <v>52.923769228887963</v>
      </c>
      <c r="I52" s="422">
        <v>78918</v>
      </c>
      <c r="J52" s="423">
        <v>86560</v>
      </c>
      <c r="K52" s="424">
        <v>-8.828558225508317</v>
      </c>
    </row>
    <row r="53" spans="1:11" ht="20.85" customHeight="1" x14ac:dyDescent="0.2">
      <c r="A53" s="425" t="s">
        <v>98</v>
      </c>
      <c r="B53" s="426">
        <v>9.9246742671009773</v>
      </c>
      <c r="C53" s="427">
        <v>19.595413442714644</v>
      </c>
      <c r="D53" s="428">
        <v>1950</v>
      </c>
      <c r="E53" s="429">
        <v>4204</v>
      </c>
      <c r="F53" s="430">
        <v>-53.615604186489065</v>
      </c>
      <c r="G53" s="426">
        <v>14.3619532078657</v>
      </c>
      <c r="H53" s="427">
        <v>22.982953850668881</v>
      </c>
      <c r="I53" s="428">
        <v>25862</v>
      </c>
      <c r="J53" s="429">
        <v>37590</v>
      </c>
      <c r="K53" s="430">
        <v>-31.199787177440808</v>
      </c>
    </row>
    <row r="54" spans="1:11" ht="17.25" customHeight="1" x14ac:dyDescent="0.2">
      <c r="A54" s="388" t="s">
        <v>75</v>
      </c>
      <c r="B54" s="402">
        <v>24.485952768729639</v>
      </c>
      <c r="C54" s="403">
        <v>14.594015102078867</v>
      </c>
      <c r="D54" s="404">
        <v>4811</v>
      </c>
      <c r="E54" s="405">
        <v>3129</v>
      </c>
      <c r="F54" s="406">
        <v>53.65697860108591</v>
      </c>
      <c r="G54" s="402">
        <v>21.560700382622603</v>
      </c>
      <c r="H54" s="403">
        <v>12.041135757783266</v>
      </c>
      <c r="I54" s="404">
        <v>38825</v>
      </c>
      <c r="J54" s="405">
        <v>19694</v>
      </c>
      <c r="K54" s="406">
        <v>97.141261297857213</v>
      </c>
    </row>
    <row r="55" spans="1:11" ht="17.25" customHeight="1" x14ac:dyDescent="0.2">
      <c r="A55" s="388" t="s">
        <v>77</v>
      </c>
      <c r="B55" s="402">
        <v>9.3037459283387616</v>
      </c>
      <c r="C55" s="403">
        <v>6.8145800316957219</v>
      </c>
      <c r="D55" s="404">
        <v>1828</v>
      </c>
      <c r="E55" s="405">
        <v>1462</v>
      </c>
      <c r="F55" s="406">
        <v>25.034199726402189</v>
      </c>
      <c r="G55" s="402">
        <v>8.7725533533622482</v>
      </c>
      <c r="H55" s="403">
        <v>4.9090219863532978</v>
      </c>
      <c r="I55" s="404">
        <v>15797</v>
      </c>
      <c r="J55" s="405">
        <v>8029</v>
      </c>
      <c r="K55" s="406">
        <v>96.749283846058049</v>
      </c>
    </row>
    <row r="56" spans="1:11" ht="17.25" customHeight="1" x14ac:dyDescent="0.2">
      <c r="A56" s="388" t="s">
        <v>35</v>
      </c>
      <c r="B56" s="402">
        <v>20.388843648208468</v>
      </c>
      <c r="C56" s="403">
        <v>13.372797613498649</v>
      </c>
      <c r="D56" s="404">
        <v>4006</v>
      </c>
      <c r="E56" s="405">
        <v>2869</v>
      </c>
      <c r="F56" s="406">
        <v>39.630533286859531</v>
      </c>
      <c r="G56" s="402">
        <v>11.341511498114654</v>
      </c>
      <c r="H56" s="403">
        <v>6.8288537259409612</v>
      </c>
      <c r="I56" s="404">
        <v>20423</v>
      </c>
      <c r="J56" s="405">
        <v>11169</v>
      </c>
      <c r="K56" s="406">
        <v>82.85432894619035</v>
      </c>
    </row>
    <row r="57" spans="1:11" ht="17.25" customHeight="1" x14ac:dyDescent="0.2">
      <c r="A57" s="388" t="s">
        <v>36</v>
      </c>
      <c r="B57" s="402">
        <v>6.1074918566775237E-2</v>
      </c>
      <c r="C57" s="403">
        <v>9.7883844504521297E-2</v>
      </c>
      <c r="D57" s="404">
        <v>12</v>
      </c>
      <c r="E57" s="405">
        <v>21</v>
      </c>
      <c r="F57" s="406">
        <v>-42.857142857142854</v>
      </c>
      <c r="G57" s="402">
        <v>0.10329144291481789</v>
      </c>
      <c r="H57" s="403">
        <v>0.29408887475849249</v>
      </c>
      <c r="I57" s="404">
        <v>186</v>
      </c>
      <c r="J57" s="405">
        <v>481</v>
      </c>
      <c r="K57" s="406">
        <v>-61.330561330561331</v>
      </c>
    </row>
    <row r="58" spans="1:11" ht="17.25" customHeight="1" x14ac:dyDescent="0.2">
      <c r="A58" s="388" t="s">
        <v>99</v>
      </c>
      <c r="B58" s="402">
        <v>2.5447882736156353E-2</v>
      </c>
      <c r="C58" s="403">
        <v>1.3983406357788759E-2</v>
      </c>
      <c r="D58" s="404">
        <v>5</v>
      </c>
      <c r="E58" s="405">
        <v>3</v>
      </c>
      <c r="F58" s="406">
        <v>66.666666666666657</v>
      </c>
      <c r="G58" s="402">
        <v>3.1098498942095706E-2</v>
      </c>
      <c r="H58" s="403">
        <v>1.8953752843062926E-2</v>
      </c>
      <c r="I58" s="404">
        <v>56</v>
      </c>
      <c r="J58" s="405">
        <v>31</v>
      </c>
      <c r="K58" s="406">
        <v>80.645161290322577</v>
      </c>
    </row>
    <row r="59" spans="1:11" ht="17.25" customHeight="1" x14ac:dyDescent="0.2">
      <c r="A59" s="388" t="s">
        <v>100</v>
      </c>
      <c r="B59" s="402">
        <v>0</v>
      </c>
      <c r="C59" s="403">
        <v>0</v>
      </c>
      <c r="D59" s="404">
        <v>0</v>
      </c>
      <c r="E59" s="405">
        <v>0</v>
      </c>
      <c r="F59" s="406">
        <v>0</v>
      </c>
      <c r="G59" s="402">
        <v>3.3319820295102539E-3</v>
      </c>
      <c r="H59" s="403">
        <v>1.2228227640685759E-3</v>
      </c>
      <c r="I59" s="404">
        <v>6</v>
      </c>
      <c r="J59" s="405">
        <v>2</v>
      </c>
      <c r="K59" s="406">
        <v>200</v>
      </c>
    </row>
    <row r="60" spans="1:11" ht="27.75" customHeight="1" thickBot="1" x14ac:dyDescent="0.25">
      <c r="A60" s="431" t="s">
        <v>101</v>
      </c>
      <c r="B60" s="432">
        <v>54.265065146579808</v>
      </c>
      <c r="C60" s="433">
        <v>34.883937727230354</v>
      </c>
      <c r="D60" s="434">
        <v>10662</v>
      </c>
      <c r="E60" s="435">
        <v>7484</v>
      </c>
      <c r="F60" s="436">
        <v>42.463923035809728</v>
      </c>
      <c r="G60" s="432">
        <v>41.812487157985927</v>
      </c>
      <c r="H60" s="433">
        <v>24.093276920443152</v>
      </c>
      <c r="I60" s="434">
        <v>75293</v>
      </c>
      <c r="J60" s="435">
        <v>39406</v>
      </c>
      <c r="K60" s="436">
        <v>91.069887834339951</v>
      </c>
    </row>
    <row r="61" spans="1:11" ht="17.25" customHeight="1" x14ac:dyDescent="0.2">
      <c r="A61" s="388" t="s">
        <v>46</v>
      </c>
    </row>
    <row r="62" spans="1:11" ht="17.25" customHeight="1" x14ac:dyDescent="0.2">
      <c r="A62" s="388" t="s">
        <v>114</v>
      </c>
    </row>
    <row r="63" spans="1:11" ht="17.25" customHeight="1" x14ac:dyDescent="0.2">
      <c r="E63" s="437"/>
    </row>
    <row r="64" spans="1:11" ht="17.25" customHeight="1" x14ac:dyDescent="0.2">
      <c r="B64" s="389"/>
      <c r="C64" s="438"/>
      <c r="D64" s="439"/>
      <c r="E64" s="440"/>
      <c r="F64" s="389"/>
      <c r="G64" s="389"/>
      <c r="H64" s="438"/>
      <c r="I64" s="439"/>
      <c r="J64" s="440"/>
      <c r="K64" s="441"/>
    </row>
    <row r="65" spans="2:11" ht="17.25" customHeight="1" x14ac:dyDescent="0.2">
      <c r="B65" s="389"/>
      <c r="C65" s="438"/>
      <c r="D65" s="439"/>
      <c r="E65" s="440"/>
      <c r="F65" s="389"/>
      <c r="G65" s="389"/>
      <c r="H65" s="438"/>
      <c r="I65" s="439"/>
      <c r="J65" s="440"/>
      <c r="K65" s="441"/>
    </row>
    <row r="66" spans="2:11" ht="17.25" customHeight="1" x14ac:dyDescent="0.2">
      <c r="B66" s="389"/>
      <c r="C66" s="438"/>
      <c r="D66" s="439"/>
      <c r="E66" s="440"/>
      <c r="F66" s="389"/>
      <c r="G66" s="389"/>
      <c r="H66" s="438"/>
      <c r="I66" s="439"/>
      <c r="J66" s="440"/>
      <c r="K66" s="441"/>
    </row>
    <row r="67" spans="2:11" ht="17.25" customHeight="1" x14ac:dyDescent="0.2">
      <c r="B67" s="389"/>
      <c r="C67" s="438"/>
      <c r="D67" s="439"/>
      <c r="E67" s="440"/>
      <c r="F67" s="389"/>
      <c r="G67" s="389"/>
      <c r="H67" s="438"/>
      <c r="I67" s="439"/>
      <c r="J67" s="440"/>
      <c r="K67" s="441"/>
    </row>
    <row r="68" spans="2:11" ht="17.25" customHeight="1" x14ac:dyDescent="0.2">
      <c r="B68" s="389"/>
      <c r="C68" s="438"/>
      <c r="D68" s="439"/>
      <c r="E68" s="440"/>
      <c r="F68" s="389"/>
      <c r="G68" s="389"/>
      <c r="H68" s="438"/>
      <c r="I68" s="439"/>
      <c r="J68" s="440"/>
      <c r="K68" s="441"/>
    </row>
    <row r="69" spans="2:11" ht="17.25" customHeight="1" x14ac:dyDescent="0.2">
      <c r="B69" s="389"/>
      <c r="C69" s="438"/>
      <c r="D69" s="439"/>
      <c r="E69" s="440"/>
      <c r="F69" s="389"/>
      <c r="G69" s="389"/>
      <c r="H69" s="438"/>
      <c r="I69" s="439"/>
      <c r="J69" s="440"/>
      <c r="K69" s="441"/>
    </row>
    <row r="70" spans="2:11" ht="17.25" customHeight="1" x14ac:dyDescent="0.2">
      <c r="B70" s="389"/>
      <c r="C70" s="438"/>
      <c r="D70" s="439"/>
      <c r="E70" s="440"/>
      <c r="F70" s="389"/>
      <c r="G70" s="389"/>
      <c r="H70" s="438"/>
      <c r="I70" s="439"/>
      <c r="J70" s="440"/>
      <c r="K70" s="441"/>
    </row>
    <row r="71" spans="2:11" ht="17.25" customHeight="1" x14ac:dyDescent="0.2">
      <c r="B71" s="389"/>
      <c r="C71" s="438"/>
      <c r="D71" s="439"/>
      <c r="E71" s="440"/>
      <c r="F71" s="389"/>
      <c r="G71" s="389"/>
      <c r="H71" s="438"/>
      <c r="I71" s="439"/>
      <c r="J71" s="440"/>
      <c r="K71" s="441"/>
    </row>
    <row r="72" spans="2:11" ht="17.25" customHeight="1" x14ac:dyDescent="0.2">
      <c r="B72" s="389"/>
      <c r="C72" s="438"/>
      <c r="D72" s="439"/>
      <c r="E72" s="440"/>
      <c r="F72" s="389"/>
      <c r="G72" s="389"/>
      <c r="H72" s="438"/>
      <c r="I72" s="439"/>
      <c r="J72" s="440"/>
      <c r="K72" s="441"/>
    </row>
  </sheetData>
  <mergeCells count="5">
    <mergeCell ref="A1:H1"/>
    <mergeCell ref="B7:C7"/>
    <mergeCell ref="G7:H7"/>
    <mergeCell ref="B8:C8"/>
    <mergeCell ref="G8:H8"/>
  </mergeCells>
  <printOptions horizontalCentered="1"/>
  <pageMargins left="0.39370078740157483" right="0.39370078740157483" top="0.43307086614173229" bottom="0.43307086614173229" header="0.43307086614173229" footer="0.43307086614173229"/>
  <pageSetup paperSize="9" scale="61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5933B858C4DB4ABD3D5C215574EA8C" ma:contentTypeVersion="13" ma:contentTypeDescription="Ein neues Dokument erstellen." ma:contentTypeScope="" ma:versionID="5aed93b1fee268bef082b0bb076176dc">
  <xsd:schema xmlns:xsd="http://www.w3.org/2001/XMLSchema" xmlns:xs="http://www.w3.org/2001/XMLSchema" xmlns:p="http://schemas.microsoft.com/office/2006/metadata/properties" xmlns:ns3="903ad2ed-b02b-44ea-afba-d41fc6a8abb9" xmlns:ns4="0e3fbc02-0d0a-4ccb-a4d1-01f5a6c1933c" targetNamespace="http://schemas.microsoft.com/office/2006/metadata/properties" ma:root="true" ma:fieldsID="d6493289542361733ba03b43ecf7ad65" ns3:_="" ns4:_="">
    <xsd:import namespace="903ad2ed-b02b-44ea-afba-d41fc6a8abb9"/>
    <xsd:import namespace="0e3fbc02-0d0a-4ccb-a4d1-01f5a6c193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ad2ed-b02b-44ea-afba-d41fc6a8ab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fbc02-0d0a-4ccb-a4d1-01f5a6c193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07B78E-1E52-4BE7-A61B-E9F3F23DF0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E3DE89-49FD-4004-9F91-3C9202192BA1}">
  <ds:schemaRefs>
    <ds:schemaRef ds:uri="http://purl.org/dc/elements/1.1/"/>
    <ds:schemaRef ds:uri="http://purl.org/dc/dcmitype/"/>
    <ds:schemaRef ds:uri="http://schemas.microsoft.com/office/2006/documentManagement/types"/>
    <ds:schemaRef ds:uri="0e3fbc02-0d0a-4ccb-a4d1-01f5a6c1933c"/>
    <ds:schemaRef ds:uri="903ad2ed-b02b-44ea-afba-d41fc6a8abb9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28D6286-5C11-44B4-9197-EDB565138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3ad2ed-b02b-44ea-afba-d41fc6a8abb9"/>
    <ds:schemaRef ds:uri="0e3fbc02-0d0a-4ccb-a4d1-01f5a6c193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26</vt:i4>
      </vt:variant>
    </vt:vector>
  </HeadingPairs>
  <TitlesOfParts>
    <vt:vector size="37" baseType="lpstr">
      <vt:lpstr>Jan.</vt:lpstr>
      <vt:lpstr>Feb.</vt:lpstr>
      <vt:lpstr>März</vt:lpstr>
      <vt:lpstr>April</vt:lpstr>
      <vt:lpstr>Mai</vt:lpstr>
      <vt:lpstr>Juni</vt:lpstr>
      <vt:lpstr>Juli</vt:lpstr>
      <vt:lpstr>Aug.</vt:lpstr>
      <vt:lpstr>Sep.</vt:lpstr>
      <vt:lpstr>Okt.</vt:lpstr>
      <vt:lpstr>Nov.</vt:lpstr>
      <vt:lpstr>April!Druckbereich</vt:lpstr>
      <vt:lpstr>Aug.!Druckbereich</vt:lpstr>
      <vt:lpstr>Feb.!Druckbereich</vt:lpstr>
      <vt:lpstr>Jan.!Druckbereich</vt:lpstr>
      <vt:lpstr>Juli!Druckbereich</vt:lpstr>
      <vt:lpstr>Juni!Druckbereich</vt:lpstr>
      <vt:lpstr>Mai!Druckbereich</vt:lpstr>
      <vt:lpstr>März!Druckbereich</vt:lpstr>
      <vt:lpstr>Nov.!Druckbereich</vt:lpstr>
      <vt:lpstr>Okt.!Druckbereich</vt:lpstr>
      <vt:lpstr>Sep.!Druckbereich</vt:lpstr>
      <vt:lpstr>Aug.!fld_druck_ende</vt:lpstr>
      <vt:lpstr>Juli!fld_druck_ende</vt:lpstr>
      <vt:lpstr>Nov.!fld_druck_ende</vt:lpstr>
      <vt:lpstr>Okt.!fld_druck_ende</vt:lpstr>
      <vt:lpstr>Sep.!fld_druck_ende</vt:lpstr>
      <vt:lpstr>Aug.!fld_stat_mitglieder_header</vt:lpstr>
      <vt:lpstr>Juli!fld_stat_mitglieder_header</vt:lpstr>
      <vt:lpstr>Nov.!fld_stat_mitglieder_header</vt:lpstr>
      <vt:lpstr>Okt.!fld_stat_mitglieder_header</vt:lpstr>
      <vt:lpstr>Sep.!fld_stat_mitglieder_header</vt:lpstr>
      <vt:lpstr>Aug.!fld_statistik_mitglieder</vt:lpstr>
      <vt:lpstr>Juli!fld_statistik_mitglieder</vt:lpstr>
      <vt:lpstr>Nov.!fld_statistik_mitglieder</vt:lpstr>
      <vt:lpstr>Okt.!fld_statistik_mitglieder</vt:lpstr>
      <vt:lpstr>Sep.!fld_statistik_mitglieder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Hanspeter Willen</dc:creator>
  <cp:lastModifiedBy>Luigi Cescato, auto-schweiz</cp:lastModifiedBy>
  <cp:lastPrinted>2021-06-01T07:37:12Z</cp:lastPrinted>
  <dcterms:created xsi:type="dcterms:W3CDTF">1998-10-12T07:12:00Z</dcterms:created>
  <dcterms:modified xsi:type="dcterms:W3CDTF">2021-12-01T13:57:01Z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0x010100955933B858C4DB4ABD3D5C215574EA8C</vt:lpwstr>
  </property>
</Properties>
</file>